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12570" tabRatio="599" activeTab="0"/>
  </bookViews>
  <sheets>
    <sheet name="Resident" sheetId="1" r:id="rId1"/>
    <sheet name="Resident Part-Time" sheetId="2" r:id="rId2"/>
    <sheet name="Non-Resident" sheetId="3" r:id="rId3"/>
    <sheet name="Non-Resident Part-Time" sheetId="4" r:id="rId4"/>
  </sheets>
  <definedNames>
    <definedName name="_xlnm.Print_Area" localSheetId="2">'Non-Resident'!$A$1:$O$86</definedName>
    <definedName name="_xlnm.Print_Area" localSheetId="3">'Non-Resident Part-Time'!$A$1:$O$86</definedName>
    <definedName name="_xlnm.Print_Area" localSheetId="0">'Resident'!$A$1:$O$83</definedName>
    <definedName name="_xlnm.Print_Area" localSheetId="1">'Resident Part-Time'!$A$1:$O$83</definedName>
    <definedName name="_xlnm.Print_Titles" localSheetId="2">'Non-Resident'!$1:$7</definedName>
    <definedName name="_xlnm.Print_Titles" localSheetId="3">'Non-Resident Part-Time'!$1:$7</definedName>
    <definedName name="_xlnm.Print_Titles" localSheetId="0">'Resident'!$1:$7</definedName>
    <definedName name="_xlnm.Print_Titles" localSheetId="1">'Resident Part-Time'!$1:$7</definedName>
  </definedNames>
  <calcPr fullCalcOnLoad="1"/>
</workbook>
</file>

<file path=xl/sharedStrings.xml><?xml version="1.0" encoding="utf-8"?>
<sst xmlns="http://schemas.openxmlformats.org/spreadsheetml/2006/main" count="649" uniqueCount="119">
  <si>
    <t>CAMPUS</t>
  </si>
  <si>
    <t>Change</t>
  </si>
  <si>
    <t>Undergraduate</t>
  </si>
  <si>
    <t>Business</t>
  </si>
  <si>
    <t>Engineering</t>
  </si>
  <si>
    <t>Graduate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</si>
  <si>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</si>
  <si>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</si>
  <si>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</si>
  <si>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</si>
  <si>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</si>
  <si>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</si>
  <si>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</si>
  <si>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</si>
  <si>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All Lower Division</t>
  </si>
  <si>
    <t>$</t>
  </si>
  <si>
    <t>%</t>
  </si>
  <si>
    <t>Total</t>
  </si>
  <si>
    <t>Tuition</t>
  </si>
  <si>
    <t>Cost of Attendance</t>
  </si>
  <si>
    <t>Upper Division--Nursing</t>
  </si>
  <si>
    <t>Footnotes:</t>
  </si>
  <si>
    <t>Arts &amp; Sciences / All Other</t>
  </si>
  <si>
    <t>Genetic Counseling</t>
  </si>
  <si>
    <t>Upper Division--Business / Engineering</t>
  </si>
  <si>
    <t>Business / Non-Degree</t>
  </si>
  <si>
    <t>Undergraduate, Incoming</t>
  </si>
  <si>
    <t>All Upper Division</t>
  </si>
  <si>
    <t xml:space="preserve">Public Affairs </t>
  </si>
  <si>
    <t>Doctor of Nursing Practice</t>
  </si>
  <si>
    <t>Lower Division</t>
  </si>
  <si>
    <t xml:space="preserve">Doctor of Medicine  </t>
  </si>
  <si>
    <t>Doctor of Dental Surgery</t>
  </si>
  <si>
    <t>Doctor of Physical Therapy</t>
  </si>
  <si>
    <t>Doctor of Pharmacy</t>
  </si>
  <si>
    <t>Public Health, MPH</t>
  </si>
  <si>
    <t>Public Health, DrPH</t>
  </si>
  <si>
    <t xml:space="preserve">Nursing, MS </t>
  </si>
  <si>
    <t>Nursing, PhD</t>
  </si>
  <si>
    <t>Medicine Accountable Students</t>
  </si>
  <si>
    <t>Dentistry Accountable Students</t>
  </si>
  <si>
    <t>N/A</t>
  </si>
  <si>
    <t>Nursing, RN to BS</t>
  </si>
  <si>
    <t>Physician Assistant Studies</t>
  </si>
  <si>
    <t>Biostats/Epidemiology/Health Svcs, PhD</t>
  </si>
  <si>
    <t>Biostats/Epidemiology/Health Svcs, MS</t>
  </si>
  <si>
    <t>Modern Anatomy</t>
  </si>
  <si>
    <t xml:space="preserve">FY 2015 Cost of Attendance Estimate </t>
  </si>
  <si>
    <t>FY 2015</t>
  </si>
  <si>
    <t>International Undergraduate, Incoming</t>
  </si>
  <si>
    <t>Engineering PHD</t>
  </si>
  <si>
    <t>Business-Tax Program</t>
  </si>
  <si>
    <t xml:space="preserve">Anesthesiology </t>
  </si>
  <si>
    <r>
      <t>Anschutz Medical Campus</t>
    </r>
    <r>
      <rPr>
        <b/>
        <vertAlign val="superscript"/>
        <sz val="12"/>
        <rFont val="Arial"/>
        <family val="2"/>
      </rPr>
      <t>e</t>
    </r>
  </si>
  <si>
    <t>FY 2016</t>
  </si>
  <si>
    <t xml:space="preserve">b:  Fees presented do not include instructional program or course fees.  </t>
  </si>
  <si>
    <t>f:  Graduate Pharmacy tuition rate is capped at 9 credit hours a term or 18 credit hours per academic year.</t>
  </si>
  <si>
    <t xml:space="preserve">FY 2016 Cost of Attendance Estimate </t>
  </si>
  <si>
    <r>
      <t>Anschutz Medical Campus</t>
    </r>
    <r>
      <rPr>
        <b/>
        <vertAlign val="superscript"/>
        <sz val="12"/>
        <rFont val="Arial"/>
        <family val="2"/>
      </rPr>
      <t>d</t>
    </r>
  </si>
  <si>
    <t xml:space="preserve">a:  Fees presented do not include instructional program or course fees.  </t>
  </si>
  <si>
    <t>e:  Graduate Pharmacy tuition rate is capped at 9 credit hours a term or 18 credit hours per academic year.</t>
  </si>
  <si>
    <t>Music</t>
  </si>
  <si>
    <t>Media, Communication, Information</t>
  </si>
  <si>
    <t>n/a</t>
  </si>
  <si>
    <t>Business - MBA</t>
  </si>
  <si>
    <t>Business - Prof Masters</t>
  </si>
  <si>
    <t>Business - PhD</t>
  </si>
  <si>
    <t>Engineering - Prof Masters</t>
  </si>
  <si>
    <t>Law - Prof Masters</t>
  </si>
  <si>
    <t xml:space="preserve">Law - JD </t>
  </si>
  <si>
    <t>Upper Division--LAS / Education / Public Affairs</t>
  </si>
  <si>
    <t>Bioengineering</t>
  </si>
  <si>
    <t>Clinical Sciences, MS or PhD</t>
  </si>
  <si>
    <t>Basic Sciences, PhD</t>
  </si>
  <si>
    <t>Biomedical Science and Biotechnology, MS</t>
  </si>
  <si>
    <t>Doctor of Medicine - Accountable Students</t>
  </si>
  <si>
    <t>Doctor of Dental Surgery - Accountable Students</t>
  </si>
  <si>
    <t>a:  Resident undergraduate tuition rates represent the student share of tuition after the College Opportunity Fund stipend is applied for eligible authorizing students.</t>
  </si>
  <si>
    <t>d:  "Other" is a CCHE approved annual allowance for books and supplies, medical, transportation and personal expenses.</t>
  </si>
  <si>
    <t>c:  "Other" is a CCHE approved annual allowance for books and supplies, medical, transportation and personal expenses.</t>
  </si>
  <si>
    <t>* This cost of attendance estimate is reflective of the allowable costs set by CCHE and may differ from actual campus estimates and/or actual out of pocket costs for the student.</t>
  </si>
  <si>
    <t>LAS / Education / Public Affairs</t>
  </si>
  <si>
    <t>Bus/Eng/Geropsychology/Nursing</t>
  </si>
  <si>
    <t>All Other</t>
  </si>
  <si>
    <t>Education / Public Affairs</t>
  </si>
  <si>
    <t>Bus/Eng/Geropsychology</t>
  </si>
  <si>
    <t>Nursing</t>
  </si>
  <si>
    <t>Upper Division--Business / Engineering / Nursing</t>
  </si>
  <si>
    <t>Business - MBA (1st Year)</t>
  </si>
  <si>
    <t>Law - JD (1st Year)</t>
  </si>
  <si>
    <t>d:  For several programs at the Anschutz Medical Campus, part-time students may take more than 12 credit hours in an academic year; for consistency purposes cost of attendance is calculated on 12 credit hours.</t>
  </si>
  <si>
    <t>e:  For several programs at the Anschutz Medical Campus, part-time students may take more than 12 credit hours in an academic year; for consistency purposes cost of attendance is calculated on 12 credit hours.</t>
  </si>
  <si>
    <t>d:  For several programs at the Anschutz Medical Campus, students take more than 30 credit hours in an academic year; for consistency purposes cost of attendance is calculated on 30 credit hours.</t>
  </si>
  <si>
    <t>e:  For several programs at the Anschutz Medical Campus, students take more than 30 credit hours in an academic year; for consistency purposes cost of attendance is calculated on 30 credit hours.</t>
  </si>
  <si>
    <r>
      <t>Engineering</t>
    </r>
    <r>
      <rPr>
        <vertAlign val="superscript"/>
        <sz val="11"/>
        <rFont val="Arial"/>
        <family val="2"/>
      </rPr>
      <t xml:space="preserve"> </t>
    </r>
  </si>
  <si>
    <r>
      <t>Anschutz Medical Campus</t>
    </r>
    <r>
      <rPr>
        <b/>
        <vertAlign val="superscript"/>
        <sz val="11"/>
        <rFont val="Arial"/>
        <family val="2"/>
      </rPr>
      <t>e</t>
    </r>
  </si>
  <si>
    <r>
      <t>Pharmacy</t>
    </r>
    <r>
      <rPr>
        <vertAlign val="superscript"/>
        <sz val="11"/>
        <rFont val="Arial"/>
        <family val="2"/>
      </rPr>
      <t xml:space="preserve"> f</t>
    </r>
  </si>
  <si>
    <t>Bus / Eng / Geropsychology / Nursing</t>
  </si>
  <si>
    <r>
      <t>Pharmacy</t>
    </r>
    <r>
      <rPr>
        <vertAlign val="superscript"/>
        <sz val="12"/>
        <rFont val="Arial"/>
        <family val="2"/>
      </rPr>
      <t xml:space="preserve"> f</t>
    </r>
  </si>
  <si>
    <r>
      <t>Pharmacy</t>
    </r>
    <r>
      <rPr>
        <vertAlign val="superscript"/>
        <sz val="12"/>
        <rFont val="Arial"/>
        <family val="2"/>
      </rPr>
      <t xml:space="preserve"> e</t>
    </r>
  </si>
  <si>
    <t>c:  Room and board for CU-Boulder and UCCS undergraduates is the actual rate for a double on campus.  For all others, room and board is the CCHE approved annual allowance. Previously published reports of FY 2014-15 cost of attendance used a different room and board estimate for CU Denver undergraduates; in this report, the CCHE allowance is shown for both FY 2014-15 and FY 2015-16.</t>
  </si>
  <si>
    <t>b:  Room and board for CU-Boulder and UCCS undergraduates is the actual rate for a double on campus.  For all others, room and board is the CCHE approved annual allowance. Previously published reports of FY 2014-15 cost of attendance used a different room and board estimate for CU Denver undergraduates; in this report, the CCHE allowance is shown for both FY 2014-15 and FY 2015-16.</t>
  </si>
  <si>
    <t>Denver</t>
  </si>
  <si>
    <t>Resident Full-Time (30 Credit Hours)</t>
  </si>
  <si>
    <t>University of Colorado FY 2015-16 Cost of Attendance Estimate*</t>
  </si>
  <si>
    <t>Resident Part-Time (12 Credit Hours)</t>
  </si>
  <si>
    <t>Non-Resident Full-Time (30 Credit Hours)</t>
  </si>
  <si>
    <t>Non-Resident Part-Time (12 Credit Hours)</t>
  </si>
  <si>
    <r>
      <t xml:space="preserve">Tuition </t>
    </r>
    <r>
      <rPr>
        <b/>
        <vertAlign val="superscript"/>
        <sz val="11"/>
        <color indexed="9"/>
        <rFont val="Arial"/>
        <family val="2"/>
      </rPr>
      <t>a</t>
    </r>
  </si>
  <si>
    <r>
      <t xml:space="preserve">Fees </t>
    </r>
    <r>
      <rPr>
        <b/>
        <vertAlign val="superscript"/>
        <sz val="11"/>
        <color indexed="9"/>
        <rFont val="Arial"/>
        <family val="2"/>
      </rPr>
      <t>b</t>
    </r>
    <r>
      <rPr>
        <b/>
        <sz val="11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</si>
  <si>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1"/>
        <color indexed="9"/>
        <rFont val="Arial"/>
        <family val="2"/>
      </rPr>
      <t>c</t>
    </r>
    <r>
      <rPr>
        <b/>
        <sz val="11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</si>
  <si>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1"/>
        <color indexed="9"/>
        <rFont val="Arial"/>
        <family val="2"/>
      </rPr>
      <t>d</t>
    </r>
  </si>
  <si>
    <r>
      <t xml:space="preserve">Tuition </t>
    </r>
    <r>
      <rPr>
        <b/>
        <vertAlign val="superscript"/>
        <sz val="12"/>
        <color indexed="9"/>
        <rFont val="Arial"/>
        <family val="2"/>
      </rPr>
      <t>a</t>
    </r>
  </si>
  <si>
    <r>
      <t xml:space="preserve">Fees </t>
    </r>
    <r>
      <rPr>
        <b/>
        <vertAlign val="superscript"/>
        <sz val="12"/>
        <color indexed="9"/>
        <rFont val="Arial"/>
        <family val="2"/>
      </rPr>
      <t>b</t>
    </r>
    <r>
      <rPr>
        <b/>
        <sz val="12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</si>
  <si>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2"/>
        <color indexed="9"/>
        <rFont val="Arial"/>
        <family val="2"/>
      </rPr>
      <t>c</t>
    </r>
    <r>
      <rPr>
        <b/>
        <sz val="12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</si>
  <si>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2"/>
        <color indexed="9"/>
        <rFont val="Arial"/>
        <family val="2"/>
      </rPr>
      <t>d</t>
    </r>
  </si>
  <si>
    <r>
      <t xml:space="preserve">Fees </t>
    </r>
    <r>
      <rPr>
        <b/>
        <vertAlign val="superscript"/>
        <sz val="12"/>
        <color indexed="9"/>
        <rFont val="Arial"/>
        <family val="2"/>
      </rPr>
      <t>a</t>
    </r>
    <r>
      <rPr>
        <b/>
        <sz val="12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</si>
  <si>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2"/>
        <color indexed="9"/>
        <rFont val="Arial"/>
        <family val="2"/>
      </rPr>
      <t>b</t>
    </r>
    <r>
      <rPr>
        <b/>
        <sz val="12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</si>
  <si>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2"/>
        <color indexed="9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</si>
</sst>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</numFmts>
  <fonts count="58">
    <font>
      <sz val="10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10"/>
      <color indexed="8"/>
      <name val="Franklin Gothic Book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10"/>
      <color theme="1"/>
      <name val="Franklin Gothic Book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9" fontId="0" fillId="0" borderId="0" xfId="68" applyFont="1" applyAlignment="1">
      <alignment/>
    </xf>
    <xf numFmtId="44" fontId="0" fillId="0" borderId="0" xfId="46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64" applyNumberFormat="1" applyFont="1" applyBorder="1">
      <alignment/>
      <protection/>
    </xf>
    <xf numFmtId="0" fontId="0" fillId="0" borderId="0" xfId="58" applyFont="1" applyFill="1" applyBorder="1">
      <alignment/>
      <protection/>
    </xf>
    <xf numFmtId="164" fontId="0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6" fontId="54" fillId="0" borderId="0" xfId="58" applyNumberFormat="1" applyFont="1" applyFill="1" applyBorder="1">
      <alignment/>
      <protection/>
    </xf>
    <xf numFmtId="164" fontId="54" fillId="0" borderId="0" xfId="58" applyNumberFormat="1" applyFont="1" applyFill="1" applyBorder="1">
      <alignment/>
      <protection/>
    </xf>
    <xf numFmtId="6" fontId="55" fillId="0" borderId="0" xfId="58" applyNumberFormat="1" applyFont="1" applyFill="1" applyBorder="1">
      <alignment/>
      <protection/>
    </xf>
    <xf numFmtId="164" fontId="55" fillId="0" borderId="0" xfId="58" applyNumberFormat="1" applyFont="1" applyFill="1" applyBorder="1">
      <alignment/>
      <protection/>
    </xf>
    <xf numFmtId="0" fontId="55" fillId="0" borderId="0" xfId="58" applyFont="1" applyFill="1">
      <alignment/>
      <protection/>
    </xf>
    <xf numFmtId="164" fontId="55" fillId="0" borderId="0" xfId="58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0" fillId="0" borderId="0" xfId="58" applyFont="1" applyFill="1" applyBorder="1" applyAlignment="1">
      <alignment vertical="top"/>
      <protection/>
    </xf>
    <xf numFmtId="6" fontId="3" fillId="0" borderId="0" xfId="58" applyNumberFormat="1" applyFont="1" applyFill="1" applyBorder="1" applyAlignment="1">
      <alignment vertical="top"/>
      <protection/>
    </xf>
    <xf numFmtId="6" fontId="0" fillId="0" borderId="0" xfId="58" applyNumberFormat="1" applyFont="1" applyFill="1" applyBorder="1" applyAlignment="1">
      <alignment vertical="top"/>
      <protection/>
    </xf>
    <xf numFmtId="164" fontId="0" fillId="0" borderId="0" xfId="58" applyNumberFormat="1" applyFont="1" applyFill="1" applyBorder="1" applyAlignment="1">
      <alignment vertical="top"/>
      <protection/>
    </xf>
    <xf numFmtId="0" fontId="0" fillId="0" borderId="0" xfId="58" applyFont="1" applyFill="1" applyAlignment="1">
      <alignment vertical="top"/>
      <protection/>
    </xf>
    <xf numFmtId="164" fontId="0" fillId="0" borderId="0" xfId="58" applyNumberFormat="1" applyFont="1" applyFill="1" applyAlignment="1">
      <alignment vertical="top"/>
      <protection/>
    </xf>
    <xf numFmtId="0" fontId="0" fillId="0" borderId="0" xfId="58" applyFont="1" applyAlignment="1">
      <alignment vertical="top"/>
      <protection/>
    </xf>
    <xf numFmtId="0" fontId="0" fillId="0" borderId="0" xfId="58" applyFont="1" applyFill="1" applyBorder="1" applyAlignment="1">
      <alignment vertical="center"/>
      <protection/>
    </xf>
    <xf numFmtId="6" fontId="54" fillId="0" borderId="0" xfId="58" applyNumberFormat="1" applyFont="1" applyFill="1" applyBorder="1" applyAlignment="1">
      <alignment vertical="center"/>
      <protection/>
    </xf>
    <xf numFmtId="164" fontId="54" fillId="0" borderId="0" xfId="58" applyNumberFormat="1" applyFont="1" applyFill="1" applyBorder="1" applyAlignment="1">
      <alignment vertical="center"/>
      <protection/>
    </xf>
    <xf numFmtId="0" fontId="0" fillId="0" borderId="0" xfId="58" applyFont="1" applyFill="1" applyAlignment="1">
      <alignment horizontal="left" vertical="center"/>
      <protection/>
    </xf>
    <xf numFmtId="6" fontId="55" fillId="0" borderId="0" xfId="58" applyNumberFormat="1" applyFont="1" applyFill="1" applyBorder="1" applyAlignment="1">
      <alignment vertical="center"/>
      <protection/>
    </xf>
    <xf numFmtId="164" fontId="55" fillId="0" borderId="0" xfId="58" applyNumberFormat="1" applyFont="1" applyFill="1" applyBorder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55" fillId="0" borderId="0" xfId="58" applyFont="1" applyFill="1" applyAlignment="1">
      <alignment vertical="center"/>
      <protection/>
    </xf>
    <xf numFmtId="164" fontId="55" fillId="0" borderId="0" xfId="58" applyNumberFormat="1" applyFont="1" applyFill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9" fillId="33" borderId="14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18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6" fontId="9" fillId="0" borderId="15" xfId="0" applyNumberFormat="1" applyFont="1" applyFill="1" applyBorder="1" applyAlignment="1">
      <alignment/>
    </xf>
    <xf numFmtId="6" fontId="9" fillId="0" borderId="0" xfId="58" applyNumberFormat="1" applyFont="1" applyFill="1" applyBorder="1">
      <alignment/>
      <protection/>
    </xf>
    <xf numFmtId="6" fontId="9" fillId="0" borderId="0" xfId="0" applyNumberFormat="1" applyFont="1" applyFill="1" applyBorder="1" applyAlignment="1">
      <alignment/>
    </xf>
    <xf numFmtId="6" fontId="9" fillId="0" borderId="0" xfId="0" applyNumberFormat="1" applyFont="1" applyBorder="1" applyAlignment="1">
      <alignment/>
    </xf>
    <xf numFmtId="6" fontId="9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6" fontId="9" fillId="0" borderId="15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6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Fill="1" applyBorder="1" applyAlignment="1">
      <alignment/>
    </xf>
    <xf numFmtId="6" fontId="9" fillId="0" borderId="20" xfId="0" applyNumberFormat="1" applyFont="1" applyFill="1" applyBorder="1" applyAlignment="1">
      <alignment/>
    </xf>
    <xf numFmtId="6" fontId="9" fillId="0" borderId="21" xfId="58" applyNumberFormat="1" applyFont="1" applyFill="1" applyBorder="1">
      <alignment/>
      <protection/>
    </xf>
    <xf numFmtId="6" fontId="9" fillId="0" borderId="21" xfId="0" applyNumberFormat="1" applyFont="1" applyFill="1" applyBorder="1" applyAlignment="1">
      <alignment/>
    </xf>
    <xf numFmtId="6" fontId="9" fillId="0" borderId="21" xfId="0" applyNumberFormat="1" applyFont="1" applyBorder="1" applyAlignment="1">
      <alignment/>
    </xf>
    <xf numFmtId="6" fontId="9" fillId="0" borderId="22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/>
    </xf>
    <xf numFmtId="6" fontId="9" fillId="0" borderId="1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6" fontId="9" fillId="33" borderId="10" xfId="0" applyNumberFormat="1" applyFont="1" applyFill="1" applyBorder="1" applyAlignment="1">
      <alignment/>
    </xf>
    <xf numFmtId="6" fontId="9" fillId="33" borderId="13" xfId="0" applyNumberFormat="1" applyFont="1" applyFill="1" applyBorder="1" applyAlignment="1">
      <alignment/>
    </xf>
    <xf numFmtId="6" fontId="9" fillId="33" borderId="14" xfId="0" applyNumberFormat="1" applyFont="1" applyFill="1" applyBorder="1" applyAlignment="1">
      <alignment horizontal="right" vertical="center"/>
    </xf>
    <xf numFmtId="6" fontId="9" fillId="0" borderId="15" xfId="0" applyNumberFormat="1" applyFont="1" applyBorder="1" applyAlignment="1">
      <alignment/>
    </xf>
    <xf numFmtId="6" fontId="9" fillId="0" borderId="17" xfId="0" applyNumberFormat="1" applyFont="1" applyBorder="1" applyAlignment="1">
      <alignment/>
    </xf>
    <xf numFmtId="6" fontId="9" fillId="0" borderId="19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6" fontId="9" fillId="0" borderId="24" xfId="0" applyNumberFormat="1" applyFont="1" applyFill="1" applyBorder="1" applyAlignment="1">
      <alignment/>
    </xf>
    <xf numFmtId="6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6" fontId="9" fillId="0" borderId="21" xfId="0" applyNumberFormat="1" applyFont="1" applyFill="1" applyBorder="1" applyAlignment="1">
      <alignment/>
    </xf>
    <xf numFmtId="6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6" fontId="9" fillId="0" borderId="11" xfId="0" applyNumberFormat="1" applyFont="1" applyFill="1" applyBorder="1" applyAlignment="1">
      <alignment/>
    </xf>
    <xf numFmtId="6" fontId="9" fillId="0" borderId="12" xfId="0" applyNumberFormat="1" applyFont="1" applyFill="1" applyBorder="1" applyAlignment="1">
      <alignment/>
    </xf>
    <xf numFmtId="6" fontId="9" fillId="0" borderId="12" xfId="0" applyNumberFormat="1" applyFont="1" applyBorder="1" applyAlignment="1">
      <alignment/>
    </xf>
    <xf numFmtId="6" fontId="9" fillId="0" borderId="25" xfId="0" applyNumberFormat="1" applyFont="1" applyFill="1" applyBorder="1" applyAlignment="1">
      <alignment horizontal="right" vertical="center"/>
    </xf>
    <xf numFmtId="164" fontId="9" fillId="0" borderId="2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6" fontId="9" fillId="33" borderId="16" xfId="0" applyNumberFormat="1" applyFont="1" applyFill="1" applyBorder="1" applyAlignment="1">
      <alignment/>
    </xf>
    <xf numFmtId="6" fontId="9" fillId="33" borderId="17" xfId="0" applyNumberFormat="1" applyFont="1" applyFill="1" applyBorder="1" applyAlignment="1">
      <alignment/>
    </xf>
    <xf numFmtId="6" fontId="9" fillId="33" borderId="18" xfId="0" applyNumberFormat="1" applyFont="1" applyFill="1" applyBorder="1" applyAlignment="1">
      <alignment/>
    </xf>
    <xf numFmtId="164" fontId="9" fillId="33" borderId="18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6" fontId="9" fillId="0" borderId="1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 horizontal="left" indent="2"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6" fontId="9" fillId="0" borderId="0" xfId="0" applyNumberFormat="1" applyFont="1" applyFill="1" applyBorder="1" applyAlignment="1">
      <alignment horizontal="right"/>
    </xf>
    <xf numFmtId="6" fontId="9" fillId="0" borderId="20" xfId="0" applyNumberFormat="1" applyFont="1" applyFill="1" applyBorder="1" applyAlignment="1">
      <alignment vertical="center"/>
    </xf>
    <xf numFmtId="6" fontId="9" fillId="0" borderId="21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64" fontId="11" fillId="33" borderId="14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64" fontId="11" fillId="0" borderId="18" xfId="0" applyNumberFormat="1" applyFont="1" applyBorder="1" applyAlignment="1">
      <alignment/>
    </xf>
    <xf numFmtId="6" fontId="11" fillId="0" borderId="15" xfId="0" applyNumberFormat="1" applyFont="1" applyFill="1" applyBorder="1" applyAlignment="1">
      <alignment/>
    </xf>
    <xf numFmtId="6" fontId="11" fillId="0" borderId="0" xfId="58" applyNumberFormat="1" applyFont="1" applyFill="1" applyBorder="1">
      <alignment/>
      <protection/>
    </xf>
    <xf numFmtId="6" fontId="11" fillId="0" borderId="0" xfId="0" applyNumberFormat="1" applyFont="1" applyFill="1" applyBorder="1" applyAlignment="1">
      <alignment/>
    </xf>
    <xf numFmtId="6" fontId="11" fillId="0" borderId="0" xfId="0" applyNumberFormat="1" applyFont="1" applyBorder="1" applyAlignment="1">
      <alignment/>
    </xf>
    <xf numFmtId="6" fontId="11" fillId="0" borderId="19" xfId="0" applyNumberFormat="1" applyFont="1" applyFill="1" applyBorder="1" applyAlignment="1">
      <alignment horizontal="right" vertical="center"/>
    </xf>
    <xf numFmtId="164" fontId="11" fillId="0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6" fontId="11" fillId="0" borderId="15" xfId="0" applyNumberFormat="1" applyFont="1" applyBorder="1" applyAlignment="1">
      <alignment horizontal="center"/>
    </xf>
    <xf numFmtId="6" fontId="11" fillId="0" borderId="0" xfId="0" applyNumberFormat="1" applyFont="1" applyBorder="1" applyAlignment="1">
      <alignment horizontal="center"/>
    </xf>
    <xf numFmtId="6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6" fontId="11" fillId="0" borderId="20" xfId="0" applyNumberFormat="1" applyFont="1" applyFill="1" applyBorder="1" applyAlignment="1">
      <alignment/>
    </xf>
    <xf numFmtId="6" fontId="11" fillId="0" borderId="21" xfId="58" applyNumberFormat="1" applyFont="1" applyFill="1" applyBorder="1">
      <alignment/>
      <protection/>
    </xf>
    <xf numFmtId="6" fontId="11" fillId="0" borderId="21" xfId="0" applyNumberFormat="1" applyFont="1" applyFill="1" applyBorder="1" applyAlignment="1">
      <alignment/>
    </xf>
    <xf numFmtId="6" fontId="11" fillId="0" borderId="21" xfId="0" applyNumberFormat="1" applyFont="1" applyBorder="1" applyAlignment="1">
      <alignment/>
    </xf>
    <xf numFmtId="6" fontId="11" fillId="0" borderId="22" xfId="0" applyNumberFormat="1" applyFont="1" applyFill="1" applyBorder="1" applyAlignment="1">
      <alignment horizontal="right" vertical="center"/>
    </xf>
    <xf numFmtId="164" fontId="11" fillId="0" borderId="22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6" fontId="11" fillId="0" borderId="0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/>
    </xf>
    <xf numFmtId="6" fontId="11" fillId="33" borderId="10" xfId="0" applyNumberFormat="1" applyFont="1" applyFill="1" applyBorder="1" applyAlignment="1">
      <alignment/>
    </xf>
    <xf numFmtId="6" fontId="11" fillId="33" borderId="13" xfId="0" applyNumberFormat="1" applyFont="1" applyFill="1" applyBorder="1" applyAlignment="1">
      <alignment/>
    </xf>
    <xf numFmtId="6" fontId="11" fillId="33" borderId="14" xfId="0" applyNumberFormat="1" applyFont="1" applyFill="1" applyBorder="1" applyAlignment="1">
      <alignment horizontal="right" vertical="center"/>
    </xf>
    <xf numFmtId="6" fontId="11" fillId="0" borderId="15" xfId="0" applyNumberFormat="1" applyFont="1" applyBorder="1" applyAlignment="1">
      <alignment/>
    </xf>
    <xf numFmtId="6" fontId="11" fillId="0" borderId="19" xfId="0" applyNumberFormat="1" applyFont="1" applyBorder="1" applyAlignment="1">
      <alignment horizontal="right" vertical="center"/>
    </xf>
    <xf numFmtId="6" fontId="11" fillId="0" borderId="17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0" fontId="11" fillId="0" borderId="18" xfId="0" applyFont="1" applyBorder="1" applyAlignment="1">
      <alignment/>
    </xf>
    <xf numFmtId="6" fontId="11" fillId="0" borderId="17" xfId="0" applyNumberFormat="1" applyFont="1" applyBorder="1" applyAlignment="1">
      <alignment horizontal="right" vertical="center"/>
    </xf>
    <xf numFmtId="6" fontId="11" fillId="0" borderId="16" xfId="0" applyNumberFormat="1" applyFont="1" applyBorder="1" applyAlignment="1">
      <alignment/>
    </xf>
    <xf numFmtId="6" fontId="11" fillId="0" borderId="18" xfId="0" applyNumberFormat="1" applyFont="1" applyBorder="1" applyAlignment="1">
      <alignment horizontal="right" vertical="center"/>
    </xf>
    <xf numFmtId="6" fontId="11" fillId="0" borderId="0" xfId="0" applyNumberFormat="1" applyFont="1" applyFill="1" applyBorder="1" applyAlignment="1">
      <alignment/>
    </xf>
    <xf numFmtId="6" fontId="11" fillId="0" borderId="20" xfId="65" applyNumberFormat="1" applyFont="1" applyBorder="1">
      <alignment/>
      <protection/>
    </xf>
    <xf numFmtId="6" fontId="11" fillId="0" borderId="21" xfId="0" applyNumberFormat="1" applyFont="1" applyFill="1" applyBorder="1" applyAlignment="1">
      <alignment/>
    </xf>
    <xf numFmtId="0" fontId="11" fillId="0" borderId="26" xfId="0" applyFont="1" applyBorder="1" applyAlignment="1">
      <alignment/>
    </xf>
    <xf numFmtId="6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5" xfId="0" applyFont="1" applyBorder="1" applyAlignment="1">
      <alignment/>
    </xf>
    <xf numFmtId="6" fontId="11" fillId="0" borderId="11" xfId="0" applyNumberFormat="1" applyFont="1" applyFill="1" applyBorder="1" applyAlignment="1">
      <alignment/>
    </xf>
    <xf numFmtId="6" fontId="11" fillId="0" borderId="12" xfId="0" applyNumberFormat="1" applyFont="1" applyFill="1" applyBorder="1" applyAlignment="1">
      <alignment/>
    </xf>
    <xf numFmtId="6" fontId="11" fillId="0" borderId="12" xfId="0" applyNumberFormat="1" applyFont="1" applyBorder="1" applyAlignment="1">
      <alignment/>
    </xf>
    <xf numFmtId="6" fontId="11" fillId="0" borderId="25" xfId="0" applyNumberFormat="1" applyFont="1" applyFill="1" applyBorder="1" applyAlignment="1">
      <alignment horizontal="right" vertical="center"/>
    </xf>
    <xf numFmtId="164" fontId="11" fillId="0" borderId="25" xfId="0" applyNumberFormat="1" applyFont="1" applyFill="1" applyBorder="1" applyAlignment="1">
      <alignment/>
    </xf>
    <xf numFmtId="6" fontId="11" fillId="0" borderId="19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164" fontId="11" fillId="0" borderId="19" xfId="0" applyNumberFormat="1" applyFont="1" applyFill="1" applyBorder="1" applyAlignment="1">
      <alignment horizontal="left" indent="2"/>
    </xf>
    <xf numFmtId="0" fontId="11" fillId="0" borderId="21" xfId="0" applyFont="1" applyFill="1" applyBorder="1" applyAlignment="1">
      <alignment/>
    </xf>
    <xf numFmtId="6" fontId="11" fillId="0" borderId="20" xfId="0" applyNumberFormat="1" applyFont="1" applyFill="1" applyBorder="1" applyAlignment="1">
      <alignment vertical="center"/>
    </xf>
    <xf numFmtId="6" fontId="11" fillId="0" borderId="21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6" fontId="11" fillId="0" borderId="26" xfId="0" applyNumberFormat="1" applyFont="1" applyBorder="1" applyAlignment="1">
      <alignment horizontal="center"/>
    </xf>
    <xf numFmtId="0" fontId="11" fillId="0" borderId="0" xfId="60" applyFont="1" applyFill="1" applyBorder="1">
      <alignment/>
      <protection/>
    </xf>
    <xf numFmtId="0" fontId="11" fillId="0" borderId="12" xfId="60" applyFont="1" applyFill="1" applyBorder="1">
      <alignment/>
      <protection/>
    </xf>
    <xf numFmtId="6" fontId="11" fillId="0" borderId="11" xfId="0" applyNumberFormat="1" applyFont="1" applyBorder="1" applyAlignment="1">
      <alignment horizontal="center"/>
    </xf>
    <xf numFmtId="6" fontId="11" fillId="0" borderId="12" xfId="0" applyNumberFormat="1" applyFont="1" applyBorder="1" applyAlignment="1">
      <alignment horizontal="center"/>
    </xf>
    <xf numFmtId="6" fontId="11" fillId="0" borderId="25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6" fontId="11" fillId="0" borderId="16" xfId="0" applyNumberFormat="1" applyFont="1" applyFill="1" applyBorder="1" applyAlignment="1">
      <alignment/>
    </xf>
    <xf numFmtId="6" fontId="11" fillId="0" borderId="17" xfId="0" applyNumberFormat="1" applyFont="1" applyFill="1" applyBorder="1" applyAlignment="1">
      <alignment/>
    </xf>
    <xf numFmtId="6" fontId="11" fillId="0" borderId="18" xfId="0" applyNumberFormat="1" applyFont="1" applyFill="1" applyBorder="1" applyAlignment="1">
      <alignment horizontal="right" vertical="center"/>
    </xf>
    <xf numFmtId="164" fontId="11" fillId="0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6" fontId="11" fillId="33" borderId="11" xfId="0" applyNumberFormat="1" applyFont="1" applyFill="1" applyBorder="1" applyAlignment="1">
      <alignment/>
    </xf>
    <xf numFmtId="6" fontId="11" fillId="33" borderId="12" xfId="0" applyNumberFormat="1" applyFont="1" applyFill="1" applyBorder="1" applyAlignment="1">
      <alignment/>
    </xf>
    <xf numFmtId="6" fontId="11" fillId="33" borderId="25" xfId="0" applyNumberFormat="1" applyFont="1" applyFill="1" applyBorder="1" applyAlignment="1">
      <alignment horizontal="right" vertical="center"/>
    </xf>
    <xf numFmtId="164" fontId="11" fillId="33" borderId="25" xfId="0" applyNumberFormat="1" applyFont="1" applyFill="1" applyBorder="1" applyAlignment="1">
      <alignment/>
    </xf>
    <xf numFmtId="6" fontId="11" fillId="33" borderId="16" xfId="0" applyNumberFormat="1" applyFont="1" applyFill="1" applyBorder="1" applyAlignment="1">
      <alignment/>
    </xf>
    <xf numFmtId="6" fontId="11" fillId="33" borderId="17" xfId="0" applyNumberFormat="1" applyFont="1" applyFill="1" applyBorder="1" applyAlignment="1">
      <alignment/>
    </xf>
    <xf numFmtId="6" fontId="11" fillId="33" borderId="18" xfId="0" applyNumberFormat="1" applyFont="1" applyFill="1" applyBorder="1" applyAlignment="1">
      <alignment/>
    </xf>
    <xf numFmtId="6" fontId="11" fillId="33" borderId="14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left" indent="2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6" fontId="11" fillId="0" borderId="26" xfId="0" applyNumberFormat="1" applyFont="1" applyFill="1" applyBorder="1" applyAlignment="1">
      <alignment horizontal="right" vertical="center"/>
    </xf>
    <xf numFmtId="0" fontId="11" fillId="0" borderId="0" xfId="58" applyFont="1" applyFill="1" applyBorder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58" applyFont="1" applyFill="1" applyBorder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 horizontal="right"/>
    </xf>
    <xf numFmtId="0" fontId="11" fillId="33" borderId="13" xfId="0" applyFont="1" applyFill="1" applyBorder="1" applyAlignment="1">
      <alignment horizontal="right"/>
    </xf>
    <xf numFmtId="0" fontId="11" fillId="0" borderId="17" xfId="0" applyFont="1" applyBorder="1" applyAlignment="1">
      <alignment horizontal="right"/>
    </xf>
    <xf numFmtId="6" fontId="11" fillId="0" borderId="18" xfId="0" applyNumberFormat="1" applyFont="1" applyBorder="1" applyAlignment="1">
      <alignment/>
    </xf>
    <xf numFmtId="6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6" fontId="11" fillId="0" borderId="19" xfId="0" applyNumberFormat="1" applyFont="1" applyFill="1" applyBorder="1" applyAlignment="1">
      <alignment horizontal="center"/>
    </xf>
    <xf numFmtId="0" fontId="11" fillId="0" borderId="0" xfId="63" applyFont="1" applyFill="1" applyBorder="1">
      <alignment/>
      <protection/>
    </xf>
    <xf numFmtId="0" fontId="11" fillId="0" borderId="12" xfId="63" applyFont="1" applyFill="1" applyBorder="1">
      <alignment/>
      <protection/>
    </xf>
    <xf numFmtId="6" fontId="11" fillId="0" borderId="20" xfId="65" applyNumberFormat="1" applyFont="1" applyFill="1" applyBorder="1">
      <alignment/>
      <protection/>
    </xf>
    <xf numFmtId="6" fontId="11" fillId="0" borderId="15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5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0" fontId="56" fillId="34" borderId="1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164" fontId="56" fillId="34" borderId="28" xfId="0" applyNumberFormat="1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Continuous"/>
    </xf>
    <xf numFmtId="0" fontId="56" fillId="34" borderId="12" xfId="0" applyFont="1" applyFill="1" applyBorder="1" applyAlignment="1">
      <alignment horizontal="centerContinuous"/>
    </xf>
    <xf numFmtId="0" fontId="56" fillId="34" borderId="11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164" fontId="56" fillId="34" borderId="25" xfId="0" applyNumberFormat="1" applyFont="1" applyFill="1" applyBorder="1" applyAlignment="1">
      <alignment horizontal="center"/>
    </xf>
    <xf numFmtId="164" fontId="56" fillId="34" borderId="19" xfId="0" applyNumberFormat="1" applyFont="1" applyFill="1" applyBorder="1" applyAlignment="1">
      <alignment horizontal="center"/>
    </xf>
    <xf numFmtId="0" fontId="57" fillId="34" borderId="16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7" fillId="34" borderId="16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57" fillId="34" borderId="15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27" xfId="0" applyFont="1" applyFill="1" applyBorder="1" applyAlignment="1">
      <alignment horizontal="center"/>
    </xf>
    <xf numFmtId="0" fontId="57" fillId="34" borderId="28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center"/>
    </xf>
    <xf numFmtId="164" fontId="57" fillId="34" borderId="28" xfId="0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Continuous"/>
    </xf>
    <xf numFmtId="0" fontId="57" fillId="34" borderId="12" xfId="0" applyFont="1" applyFill="1" applyBorder="1" applyAlignment="1">
      <alignment horizontal="centerContinuous"/>
    </xf>
    <xf numFmtId="0" fontId="57" fillId="34" borderId="11" xfId="0" applyFont="1" applyFill="1" applyBorder="1" applyAlignment="1">
      <alignment horizontal="center"/>
    </xf>
    <xf numFmtId="0" fontId="57" fillId="34" borderId="30" xfId="0" applyFont="1" applyFill="1" applyBorder="1" applyAlignment="1">
      <alignment horizontal="center"/>
    </xf>
    <xf numFmtId="164" fontId="57" fillId="34" borderId="25" xfId="0" applyNumberFormat="1" applyFont="1" applyFill="1" applyBorder="1" applyAlignment="1">
      <alignment horizontal="center"/>
    </xf>
    <xf numFmtId="164" fontId="57" fillId="34" borderId="19" xfId="0" applyNumberFormat="1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Continuous"/>
    </xf>
    <xf numFmtId="0" fontId="57" fillId="34" borderId="0" xfId="0" applyFont="1" applyFill="1" applyBorder="1" applyAlignment="1">
      <alignment horizontal="centerContinuous"/>
    </xf>
    <xf numFmtId="0" fontId="56" fillId="34" borderId="16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Alignment="1">
      <alignment horizontal="left" vertical="center" wrapText="1"/>
      <protection/>
    </xf>
    <xf numFmtId="0" fontId="56" fillId="34" borderId="12" xfId="0" applyFont="1" applyFill="1" applyBorder="1" applyAlignment="1" quotePrefix="1">
      <alignment horizontal="center"/>
    </xf>
    <xf numFmtId="0" fontId="56" fillId="34" borderId="12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left" wrapText="1"/>
      <protection/>
    </xf>
    <xf numFmtId="0" fontId="57" fillId="34" borderId="11" xfId="0" applyFont="1" applyFill="1" applyBorder="1" applyAlignment="1" quotePrefix="1">
      <alignment horizontal="center"/>
    </xf>
    <xf numFmtId="0" fontId="57" fillId="34" borderId="12" xfId="0" applyFont="1" applyFill="1" applyBorder="1" applyAlignment="1" quotePrefix="1">
      <alignment horizontal="center"/>
    </xf>
    <xf numFmtId="0" fontId="57" fillId="34" borderId="25" xfId="0" applyFont="1" applyFill="1" applyBorder="1" applyAlignment="1" quotePrefix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58" applyFont="1" applyFill="1" applyAlignment="1">
      <alignment horizontal="left" wrapText="1"/>
      <protection/>
    </xf>
    <xf numFmtId="0" fontId="0" fillId="0" borderId="0" xfId="58" applyFont="1" applyFill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 3" xfId="63"/>
    <cellStyle name="Normal_Regents Tuition Options, 4-option request 2007 05 09 for FA and bursar w rate change" xfId="64"/>
    <cellStyle name="Normal_Regents Tuition Options, 4-option request 2007 05 09 for FA and bursar w rate change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view="pageBreakPreview" zoomScaleNormal="75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48.7109375" style="15" customWidth="1"/>
    <col min="4" max="7" width="10.7109375" style="15" customWidth="1"/>
    <col min="8" max="8" width="10.7109375" style="21" customWidth="1"/>
    <col min="9" max="12" width="10.7109375" style="15" customWidth="1"/>
    <col min="13" max="13" width="10.7109375" style="21" customWidth="1"/>
    <col min="14" max="14" width="10.7109375" style="15" customWidth="1"/>
    <col min="15" max="15" width="10.7109375" style="21" customWidth="1"/>
    <col min="16" max="18" width="8.8515625" style="14" customWidth="1"/>
    <col min="19" max="19" width="10.57421875" style="14" customWidth="1"/>
    <col min="20" max="23" width="8.8515625" style="14" customWidth="1"/>
    <col min="24" max="16384" width="9.140625" style="15" customWidth="1"/>
  </cols>
  <sheetData>
    <row r="1" spans="1:15" ht="18">
      <c r="A1" s="24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">
      <c r="A2" s="248" t="s">
        <v>103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3" s="1" customFormat="1" ht="15">
      <c r="A4" s="251"/>
      <c r="B4" s="252"/>
      <c r="C4" s="253"/>
      <c r="D4" s="254"/>
      <c r="E4" s="254"/>
      <c r="F4" s="254"/>
      <c r="G4" s="254"/>
      <c r="H4" s="255"/>
      <c r="I4" s="254"/>
      <c r="J4" s="254"/>
      <c r="K4" s="254"/>
      <c r="L4" s="254"/>
      <c r="M4" s="255"/>
      <c r="N4" s="289" t="s">
        <v>1</v>
      </c>
      <c r="O4" s="290"/>
      <c r="P4" s="2"/>
      <c r="Q4" s="2"/>
      <c r="R4" s="2"/>
      <c r="S4" s="2"/>
      <c r="T4" s="2"/>
      <c r="U4" s="2"/>
      <c r="V4" s="2"/>
      <c r="W4" s="2"/>
    </row>
    <row r="5" spans="1:23" s="1" customFormat="1" ht="15.75" thickBot="1">
      <c r="A5" s="256"/>
      <c r="B5" s="257"/>
      <c r="C5" s="258"/>
      <c r="D5" s="293" t="s">
        <v>47</v>
      </c>
      <c r="E5" s="294"/>
      <c r="F5" s="294"/>
      <c r="G5" s="294"/>
      <c r="H5" s="295"/>
      <c r="I5" s="293" t="s">
        <v>57</v>
      </c>
      <c r="J5" s="294"/>
      <c r="K5" s="294"/>
      <c r="L5" s="294"/>
      <c r="M5" s="295"/>
      <c r="N5" s="296" t="s">
        <v>19</v>
      </c>
      <c r="O5" s="295"/>
      <c r="P5" s="2"/>
      <c r="Q5" s="2"/>
      <c r="R5" s="2"/>
      <c r="S5" s="2"/>
      <c r="T5" s="2"/>
      <c r="U5" s="2"/>
      <c r="V5" s="2"/>
      <c r="W5" s="2"/>
    </row>
    <row r="6" spans="1:23" s="1" customFormat="1" ht="15">
      <c r="A6" s="256"/>
      <c r="B6" s="257"/>
      <c r="C6" s="257"/>
      <c r="D6" s="259" t="s">
        <v>48</v>
      </c>
      <c r="E6" s="260" t="s">
        <v>48</v>
      </c>
      <c r="F6" s="260" t="s">
        <v>48</v>
      </c>
      <c r="G6" s="260" t="s">
        <v>48</v>
      </c>
      <c r="H6" s="261" t="s">
        <v>48</v>
      </c>
      <c r="I6" s="259" t="s">
        <v>54</v>
      </c>
      <c r="J6" s="260" t="s">
        <v>54</v>
      </c>
      <c r="K6" s="260" t="s">
        <v>54</v>
      </c>
      <c r="L6" s="260" t="s">
        <v>54</v>
      </c>
      <c r="M6" s="261" t="s">
        <v>54</v>
      </c>
      <c r="N6" s="262" t="s">
        <v>15</v>
      </c>
      <c r="O6" s="263" t="s">
        <v>16</v>
      </c>
      <c r="P6" s="2"/>
      <c r="Q6" s="2"/>
      <c r="R6" s="2"/>
      <c r="S6" s="2"/>
      <c r="T6" s="2"/>
      <c r="U6" s="2"/>
      <c r="V6" s="2"/>
      <c r="W6" s="2"/>
    </row>
    <row r="7" spans="1:23" s="1" customFormat="1" ht="18" thickBot="1">
      <c r="A7" s="264" t="s">
        <v>0</v>
      </c>
      <c r="B7" s="265"/>
      <c r="C7" s="265"/>
      <c r="D7" s="266" t="s">
        <v>108</v>
      </c>
      <c r="E7" s="267" t="s">
        <v>109</v>
      </c>
      <c r="F7" s="267" t="s">
        <v>110</v>
      </c>
      <c r="G7" s="267" t="s">
        <v>111</v>
      </c>
      <c r="H7" s="268" t="s">
        <v>17</v>
      </c>
      <c r="I7" s="266" t="s">
        <v>108</v>
      </c>
      <c r="J7" s="267" t="s">
        <v>109</v>
      </c>
      <c r="K7" s="267" t="s">
        <v>110</v>
      </c>
      <c r="L7" s="267" t="s">
        <v>111</v>
      </c>
      <c r="M7" s="268" t="s">
        <v>17</v>
      </c>
      <c r="N7" s="262" t="s">
        <v>1</v>
      </c>
      <c r="O7" s="269" t="s">
        <v>1</v>
      </c>
      <c r="P7" s="2"/>
      <c r="Q7" s="2"/>
      <c r="R7" s="2"/>
      <c r="S7" s="2"/>
      <c r="T7" s="2"/>
      <c r="U7" s="2"/>
      <c r="V7" s="2"/>
      <c r="W7" s="2"/>
    </row>
    <row r="8" spans="1:15" ht="15.75" thickBot="1">
      <c r="A8" s="60" t="s">
        <v>12</v>
      </c>
      <c r="B8" s="61"/>
      <c r="C8" s="61"/>
      <c r="D8" s="62"/>
      <c r="E8" s="61"/>
      <c r="F8" s="61"/>
      <c r="G8" s="61"/>
      <c r="H8" s="63"/>
      <c r="I8" s="62"/>
      <c r="J8" s="61"/>
      <c r="K8" s="61"/>
      <c r="L8" s="61"/>
      <c r="M8" s="63"/>
      <c r="N8" s="62"/>
      <c r="O8" s="63"/>
    </row>
    <row r="9" spans="1:15" ht="15.75" customHeight="1">
      <c r="A9" s="64"/>
      <c r="B9" s="65" t="s">
        <v>2</v>
      </c>
      <c r="C9" s="65"/>
      <c r="D9" s="66"/>
      <c r="E9" s="67"/>
      <c r="F9" s="67"/>
      <c r="G9" s="67"/>
      <c r="H9" s="68"/>
      <c r="I9" s="66"/>
      <c r="J9" s="67"/>
      <c r="K9" s="67"/>
      <c r="L9" s="69"/>
      <c r="M9" s="68"/>
      <c r="N9" s="66"/>
      <c r="O9" s="68"/>
    </row>
    <row r="10" spans="1:19" ht="15.75" customHeight="1">
      <c r="A10" s="64"/>
      <c r="B10" s="65"/>
      <c r="C10" s="65" t="s">
        <v>22</v>
      </c>
      <c r="D10" s="70">
        <v>9048</v>
      </c>
      <c r="E10" s="71">
        <v>1741</v>
      </c>
      <c r="F10" s="72">
        <v>12810</v>
      </c>
      <c r="G10" s="73">
        <v>6786</v>
      </c>
      <c r="H10" s="74">
        <f>D10+E10+F10+G10</f>
        <v>30385</v>
      </c>
      <c r="I10" s="70">
        <v>9312</v>
      </c>
      <c r="J10" s="71">
        <v>1779</v>
      </c>
      <c r="K10" s="72">
        <v>13194</v>
      </c>
      <c r="L10" s="73">
        <v>7470</v>
      </c>
      <c r="M10" s="74">
        <f>I10+J10+K10+L10</f>
        <v>31755</v>
      </c>
      <c r="N10" s="70">
        <f>M10-H10</f>
        <v>1370</v>
      </c>
      <c r="O10" s="75">
        <f>N10/H10</f>
        <v>0.045088036860292904</v>
      </c>
      <c r="Q10" s="22"/>
      <c r="R10" s="22"/>
      <c r="S10" s="23"/>
    </row>
    <row r="11" spans="1:16" ht="15.75" customHeight="1">
      <c r="A11" s="64"/>
      <c r="B11" s="65"/>
      <c r="C11" s="76" t="s">
        <v>62</v>
      </c>
      <c r="D11" s="77" t="s">
        <v>41</v>
      </c>
      <c r="E11" s="78" t="s">
        <v>41</v>
      </c>
      <c r="F11" s="78" t="s">
        <v>41</v>
      </c>
      <c r="G11" s="78" t="s">
        <v>41</v>
      </c>
      <c r="H11" s="79" t="s">
        <v>41</v>
      </c>
      <c r="I11" s="70">
        <v>10824</v>
      </c>
      <c r="J11" s="71">
        <v>1779</v>
      </c>
      <c r="K11" s="72">
        <v>13194</v>
      </c>
      <c r="L11" s="73">
        <v>7470</v>
      </c>
      <c r="M11" s="74">
        <f>I11+J11+K11+L11</f>
        <v>33267</v>
      </c>
      <c r="N11" s="70"/>
      <c r="O11" s="75"/>
      <c r="P11" s="16"/>
    </row>
    <row r="12" spans="1:20" ht="15.75" customHeight="1">
      <c r="A12" s="64"/>
      <c r="B12" s="65"/>
      <c r="C12" s="65" t="s">
        <v>3</v>
      </c>
      <c r="D12" s="70">
        <v>13632</v>
      </c>
      <c r="E12" s="71">
        <v>1741</v>
      </c>
      <c r="F12" s="72">
        <v>12810</v>
      </c>
      <c r="G12" s="73">
        <v>6786</v>
      </c>
      <c r="H12" s="74">
        <f>D12+E12+F12+G12</f>
        <v>34969</v>
      </c>
      <c r="I12" s="70">
        <v>13896</v>
      </c>
      <c r="J12" s="71">
        <v>1779</v>
      </c>
      <c r="K12" s="72">
        <v>13194</v>
      </c>
      <c r="L12" s="73">
        <v>7470</v>
      </c>
      <c r="M12" s="74">
        <f>I12+J12+K12+L12</f>
        <v>36339</v>
      </c>
      <c r="N12" s="70">
        <f>M12-H12</f>
        <v>1370</v>
      </c>
      <c r="O12" s="75">
        <f>N12/H12</f>
        <v>0.03917755726500615</v>
      </c>
      <c r="R12" s="22"/>
      <c r="S12" s="24"/>
      <c r="T12" s="25"/>
    </row>
    <row r="13" spans="1:16" ht="15.75" customHeight="1">
      <c r="A13" s="64"/>
      <c r="B13" s="65"/>
      <c r="C13" s="65" t="s">
        <v>4</v>
      </c>
      <c r="D13" s="70">
        <v>12048</v>
      </c>
      <c r="E13" s="71">
        <v>1741</v>
      </c>
      <c r="F13" s="72">
        <v>12810</v>
      </c>
      <c r="G13" s="73">
        <v>6786</v>
      </c>
      <c r="H13" s="74">
        <f>D13+E13+F13+G13</f>
        <v>33385</v>
      </c>
      <c r="I13" s="70">
        <v>12312</v>
      </c>
      <c r="J13" s="71">
        <v>1779</v>
      </c>
      <c r="K13" s="72">
        <v>13194</v>
      </c>
      <c r="L13" s="73">
        <v>7470</v>
      </c>
      <c r="M13" s="74">
        <f>I13+J13+K13+L13</f>
        <v>34755</v>
      </c>
      <c r="N13" s="70">
        <f>M13-H13</f>
        <v>1370</v>
      </c>
      <c r="O13" s="75">
        <f>N13/H13</f>
        <v>0.0410363935899356</v>
      </c>
      <c r="P13" s="22"/>
    </row>
    <row r="14" spans="1:16" ht="15.75" customHeight="1">
      <c r="A14" s="80"/>
      <c r="B14" s="81"/>
      <c r="C14" s="82" t="s">
        <v>61</v>
      </c>
      <c r="D14" s="83">
        <v>9360</v>
      </c>
      <c r="E14" s="84">
        <v>1741</v>
      </c>
      <c r="F14" s="85">
        <v>12810</v>
      </c>
      <c r="G14" s="86">
        <v>6786</v>
      </c>
      <c r="H14" s="87">
        <f>D14+E14+F14+G14</f>
        <v>30697</v>
      </c>
      <c r="I14" s="83">
        <v>9624</v>
      </c>
      <c r="J14" s="84">
        <v>1779</v>
      </c>
      <c r="K14" s="85">
        <v>13194</v>
      </c>
      <c r="L14" s="86">
        <v>7470</v>
      </c>
      <c r="M14" s="87">
        <f>I14+J14+K14+L14</f>
        <v>32067</v>
      </c>
      <c r="N14" s="83">
        <f>M14-H14</f>
        <v>1370</v>
      </c>
      <c r="O14" s="88">
        <f>N14/H14</f>
        <v>0.044629768381275046</v>
      </c>
      <c r="P14" s="22"/>
    </row>
    <row r="15" spans="1:15" ht="15.75" customHeight="1">
      <c r="A15" s="64"/>
      <c r="B15" s="65" t="s">
        <v>5</v>
      </c>
      <c r="C15" s="65"/>
      <c r="D15" s="70"/>
      <c r="E15" s="71"/>
      <c r="F15" s="72"/>
      <c r="G15" s="73"/>
      <c r="H15" s="74"/>
      <c r="I15" s="70"/>
      <c r="J15" s="71"/>
      <c r="K15" s="72"/>
      <c r="L15" s="73"/>
      <c r="M15" s="74"/>
      <c r="N15" s="70"/>
      <c r="O15" s="75"/>
    </row>
    <row r="16" spans="1:16" ht="15.75" customHeight="1">
      <c r="A16" s="64"/>
      <c r="B16" s="65"/>
      <c r="C16" s="65" t="s">
        <v>22</v>
      </c>
      <c r="D16" s="70">
        <v>10224</v>
      </c>
      <c r="E16" s="71">
        <v>1750</v>
      </c>
      <c r="F16" s="72">
        <v>9072</v>
      </c>
      <c r="G16" s="73">
        <v>6786</v>
      </c>
      <c r="H16" s="74">
        <f>D16+E16+F16+G16</f>
        <v>27832</v>
      </c>
      <c r="I16" s="70">
        <v>10530</v>
      </c>
      <c r="J16" s="71">
        <v>1790</v>
      </c>
      <c r="K16" s="72">
        <v>9603</v>
      </c>
      <c r="L16" s="73">
        <v>7470</v>
      </c>
      <c r="M16" s="74">
        <f>I16+J16+K16+L16</f>
        <v>29393</v>
      </c>
      <c r="N16" s="70">
        <f>M16-H16</f>
        <v>1561</v>
      </c>
      <c r="O16" s="75">
        <f>N16/H16</f>
        <v>0.05608651911468813</v>
      </c>
      <c r="P16" s="22"/>
    </row>
    <row r="17" spans="1:16" ht="15.75" customHeight="1">
      <c r="A17" s="64"/>
      <c r="B17" s="65"/>
      <c r="C17" s="76" t="s">
        <v>62</v>
      </c>
      <c r="D17" s="77" t="s">
        <v>41</v>
      </c>
      <c r="E17" s="78" t="s">
        <v>41</v>
      </c>
      <c r="F17" s="78" t="s">
        <v>41</v>
      </c>
      <c r="G17" s="78" t="s">
        <v>41</v>
      </c>
      <c r="H17" s="79" t="s">
        <v>41</v>
      </c>
      <c r="I17" s="70">
        <v>12024</v>
      </c>
      <c r="J17" s="71">
        <v>1790</v>
      </c>
      <c r="K17" s="72">
        <v>9603</v>
      </c>
      <c r="L17" s="73">
        <v>7470</v>
      </c>
      <c r="M17" s="74">
        <f>I17+J17+K17+L17</f>
        <v>30887</v>
      </c>
      <c r="N17" s="89"/>
      <c r="O17" s="90"/>
      <c r="P17" s="22"/>
    </row>
    <row r="18" spans="1:16" ht="15.75" customHeight="1">
      <c r="A18" s="64"/>
      <c r="B18" s="65"/>
      <c r="C18" s="91" t="s">
        <v>64</v>
      </c>
      <c r="D18" s="70">
        <v>16866</v>
      </c>
      <c r="E18" s="71">
        <v>1750</v>
      </c>
      <c r="F18" s="72">
        <v>9072</v>
      </c>
      <c r="G18" s="73">
        <v>6786</v>
      </c>
      <c r="H18" s="74">
        <f aca="true" t="shared" si="0" ref="H18:H23">D18+E18+F18+G18</f>
        <v>34474</v>
      </c>
      <c r="I18" s="70">
        <v>17370</v>
      </c>
      <c r="J18" s="71">
        <v>1790</v>
      </c>
      <c r="K18" s="72">
        <v>9603</v>
      </c>
      <c r="L18" s="73">
        <v>7470</v>
      </c>
      <c r="M18" s="74">
        <f aca="true" t="shared" si="1" ref="M18:M24">I18+J18+K18+L18</f>
        <v>36233</v>
      </c>
      <c r="N18" s="70">
        <f aca="true" t="shared" si="2" ref="N18:N23">M18-H18</f>
        <v>1759</v>
      </c>
      <c r="O18" s="75">
        <f aca="true" t="shared" si="3" ref="O18:O23">N18/H18</f>
        <v>0.05102396008586181</v>
      </c>
      <c r="P18" s="22"/>
    </row>
    <row r="19" spans="1:16" ht="15.75" customHeight="1">
      <c r="A19" s="64"/>
      <c r="B19" s="65"/>
      <c r="C19" s="91" t="s">
        <v>65</v>
      </c>
      <c r="D19" s="70">
        <v>27270</v>
      </c>
      <c r="E19" s="71">
        <v>1750</v>
      </c>
      <c r="F19" s="72">
        <v>9072</v>
      </c>
      <c r="G19" s="73">
        <v>6786</v>
      </c>
      <c r="H19" s="74">
        <f t="shared" si="0"/>
        <v>44878</v>
      </c>
      <c r="I19" s="70">
        <v>28080</v>
      </c>
      <c r="J19" s="71">
        <v>1790</v>
      </c>
      <c r="K19" s="72">
        <v>9603</v>
      </c>
      <c r="L19" s="73">
        <v>7470</v>
      </c>
      <c r="M19" s="74">
        <f t="shared" si="1"/>
        <v>46943</v>
      </c>
      <c r="N19" s="70">
        <f t="shared" si="2"/>
        <v>2065</v>
      </c>
      <c r="O19" s="75">
        <f t="shared" si="3"/>
        <v>0.046013636971344536</v>
      </c>
      <c r="P19" s="22"/>
    </row>
    <row r="20" spans="1:16" ht="15.75" customHeight="1">
      <c r="A20" s="64"/>
      <c r="B20" s="65"/>
      <c r="C20" s="91" t="s">
        <v>66</v>
      </c>
      <c r="D20" s="70">
        <v>14634</v>
      </c>
      <c r="E20" s="71">
        <v>1750</v>
      </c>
      <c r="F20" s="72">
        <v>9072</v>
      </c>
      <c r="G20" s="73">
        <v>6786</v>
      </c>
      <c r="H20" s="74">
        <f t="shared" si="0"/>
        <v>32242</v>
      </c>
      <c r="I20" s="70">
        <v>14994</v>
      </c>
      <c r="J20" s="71">
        <v>1790</v>
      </c>
      <c r="K20" s="72">
        <v>9603</v>
      </c>
      <c r="L20" s="73">
        <v>7470</v>
      </c>
      <c r="M20" s="74">
        <f t="shared" si="1"/>
        <v>33857</v>
      </c>
      <c r="N20" s="70">
        <f t="shared" si="2"/>
        <v>1615</v>
      </c>
      <c r="O20" s="75">
        <f t="shared" si="3"/>
        <v>0.05008994479250667</v>
      </c>
      <c r="P20" s="22"/>
    </row>
    <row r="21" spans="1:15" ht="15.75" customHeight="1">
      <c r="A21" s="64"/>
      <c r="B21" s="65"/>
      <c r="C21" s="65" t="s">
        <v>4</v>
      </c>
      <c r="D21" s="70">
        <v>13356</v>
      </c>
      <c r="E21" s="71">
        <v>1750</v>
      </c>
      <c r="F21" s="72">
        <v>9072</v>
      </c>
      <c r="G21" s="73">
        <v>6786</v>
      </c>
      <c r="H21" s="74">
        <f t="shared" si="0"/>
        <v>30964</v>
      </c>
      <c r="I21" s="70">
        <v>13680</v>
      </c>
      <c r="J21" s="71">
        <v>1790</v>
      </c>
      <c r="K21" s="72">
        <v>9603</v>
      </c>
      <c r="L21" s="73">
        <v>7470</v>
      </c>
      <c r="M21" s="74">
        <f t="shared" si="1"/>
        <v>32543</v>
      </c>
      <c r="N21" s="70">
        <f t="shared" si="2"/>
        <v>1579</v>
      </c>
      <c r="O21" s="75">
        <f t="shared" si="3"/>
        <v>0.05099470352667614</v>
      </c>
    </row>
    <row r="22" spans="1:15" ht="15.75" customHeight="1">
      <c r="A22" s="64"/>
      <c r="B22" s="65"/>
      <c r="C22" s="91" t="s">
        <v>67</v>
      </c>
      <c r="D22" s="70">
        <v>25050</v>
      </c>
      <c r="E22" s="71">
        <v>1750</v>
      </c>
      <c r="F22" s="72">
        <v>9072</v>
      </c>
      <c r="G22" s="73">
        <v>6786</v>
      </c>
      <c r="H22" s="74">
        <f t="shared" si="0"/>
        <v>42658</v>
      </c>
      <c r="I22" s="70">
        <v>25800</v>
      </c>
      <c r="J22" s="71">
        <v>1790</v>
      </c>
      <c r="K22" s="72">
        <v>9603</v>
      </c>
      <c r="L22" s="73">
        <v>7470</v>
      </c>
      <c r="M22" s="74">
        <f t="shared" si="1"/>
        <v>44663</v>
      </c>
      <c r="N22" s="70">
        <f t="shared" si="2"/>
        <v>2005</v>
      </c>
      <c r="O22" s="75">
        <f t="shared" si="3"/>
        <v>0.0470017347273665</v>
      </c>
    </row>
    <row r="23" spans="1:15" ht="15.75" customHeight="1">
      <c r="A23" s="64"/>
      <c r="B23" s="65"/>
      <c r="C23" s="65" t="s">
        <v>69</v>
      </c>
      <c r="D23" s="70">
        <v>29718</v>
      </c>
      <c r="E23" s="71">
        <v>1750</v>
      </c>
      <c r="F23" s="72">
        <v>9072</v>
      </c>
      <c r="G23" s="73">
        <v>6786</v>
      </c>
      <c r="H23" s="74">
        <f t="shared" si="0"/>
        <v>47326</v>
      </c>
      <c r="I23" s="70">
        <v>29718</v>
      </c>
      <c r="J23" s="71">
        <v>1790</v>
      </c>
      <c r="K23" s="72">
        <v>9603</v>
      </c>
      <c r="L23" s="73">
        <v>7470</v>
      </c>
      <c r="M23" s="74">
        <f t="shared" si="1"/>
        <v>48581</v>
      </c>
      <c r="N23" s="70">
        <f t="shared" si="2"/>
        <v>1255</v>
      </c>
      <c r="O23" s="75">
        <f t="shared" si="3"/>
        <v>0.026518192959472595</v>
      </c>
    </row>
    <row r="24" spans="1:15" ht="15.75" customHeight="1" thickBot="1">
      <c r="A24" s="64"/>
      <c r="B24" s="65"/>
      <c r="C24" s="91" t="s">
        <v>68</v>
      </c>
      <c r="D24" s="77" t="s">
        <v>41</v>
      </c>
      <c r="E24" s="78" t="s">
        <v>41</v>
      </c>
      <c r="F24" s="78" t="s">
        <v>41</v>
      </c>
      <c r="G24" s="78" t="s">
        <v>41</v>
      </c>
      <c r="H24" s="79" t="s">
        <v>41</v>
      </c>
      <c r="I24" s="70">
        <v>31830</v>
      </c>
      <c r="J24" s="71">
        <v>1790</v>
      </c>
      <c r="K24" s="72">
        <v>9603</v>
      </c>
      <c r="L24" s="73">
        <v>7470</v>
      </c>
      <c r="M24" s="74">
        <f t="shared" si="1"/>
        <v>50693</v>
      </c>
      <c r="N24" s="89"/>
      <c r="O24" s="90"/>
    </row>
    <row r="25" spans="1:15" ht="15.75" thickBot="1">
      <c r="A25" s="60" t="s">
        <v>6</v>
      </c>
      <c r="B25" s="61"/>
      <c r="C25" s="61"/>
      <c r="D25" s="92"/>
      <c r="E25" s="93"/>
      <c r="F25" s="61"/>
      <c r="G25" s="93"/>
      <c r="H25" s="94"/>
      <c r="I25" s="92"/>
      <c r="J25" s="93"/>
      <c r="K25" s="61"/>
      <c r="L25" s="93"/>
      <c r="M25" s="94"/>
      <c r="N25" s="92"/>
      <c r="O25" s="63"/>
    </row>
    <row r="26" spans="1:15" ht="15.75" customHeight="1">
      <c r="A26" s="64"/>
      <c r="B26" s="65" t="s">
        <v>2</v>
      </c>
      <c r="C26" s="65"/>
      <c r="D26" s="95"/>
      <c r="E26" s="73"/>
      <c r="F26" s="65"/>
      <c r="G26" s="96"/>
      <c r="H26" s="97"/>
      <c r="I26" s="95"/>
      <c r="J26" s="73"/>
      <c r="K26" s="65"/>
      <c r="L26" s="96"/>
      <c r="M26" s="97"/>
      <c r="N26" s="95"/>
      <c r="O26" s="98"/>
    </row>
    <row r="27" spans="1:17" ht="15.75" customHeight="1">
      <c r="A27" s="64"/>
      <c r="B27" s="65"/>
      <c r="C27" s="76" t="s">
        <v>30</v>
      </c>
      <c r="D27" s="72">
        <v>7710</v>
      </c>
      <c r="E27" s="72">
        <v>1433</v>
      </c>
      <c r="F27" s="72">
        <v>9150</v>
      </c>
      <c r="G27" s="73">
        <v>6786</v>
      </c>
      <c r="H27" s="74">
        <f>D27+E27+F27+G27</f>
        <v>25079</v>
      </c>
      <c r="I27" s="72">
        <v>7980</v>
      </c>
      <c r="J27" s="72">
        <v>1448</v>
      </c>
      <c r="K27" s="72">
        <v>9500</v>
      </c>
      <c r="L27" s="73">
        <v>7470</v>
      </c>
      <c r="M27" s="74">
        <f>I27+J27+K27+L27</f>
        <v>26398</v>
      </c>
      <c r="N27" s="70">
        <f>M27-H27</f>
        <v>1319</v>
      </c>
      <c r="O27" s="75">
        <f>N27/H27</f>
        <v>0.052593803580685036</v>
      </c>
      <c r="Q27" s="22"/>
    </row>
    <row r="28" spans="1:17" ht="15.75" customHeight="1">
      <c r="A28" s="64"/>
      <c r="B28" s="65"/>
      <c r="C28" s="76" t="s">
        <v>70</v>
      </c>
      <c r="D28" s="72">
        <v>8310</v>
      </c>
      <c r="E28" s="72">
        <v>1433</v>
      </c>
      <c r="F28" s="72">
        <v>9150</v>
      </c>
      <c r="G28" s="73">
        <v>6786</v>
      </c>
      <c r="H28" s="74">
        <f>D28+E28+F28+G28</f>
        <v>25679</v>
      </c>
      <c r="I28" s="72">
        <v>8610</v>
      </c>
      <c r="J28" s="72">
        <v>1448</v>
      </c>
      <c r="K28" s="72">
        <v>9500</v>
      </c>
      <c r="L28" s="73">
        <v>7470</v>
      </c>
      <c r="M28" s="74">
        <f>I28+J28+K28+L28</f>
        <v>27028</v>
      </c>
      <c r="N28" s="70">
        <f>M28-H28</f>
        <v>1349</v>
      </c>
      <c r="O28" s="75">
        <f>N28/H28</f>
        <v>0.05253319833326843</v>
      </c>
      <c r="Q28" s="22"/>
    </row>
    <row r="29" spans="1:17" ht="15.75" customHeight="1">
      <c r="A29" s="64"/>
      <c r="B29" s="65"/>
      <c r="C29" s="76" t="s">
        <v>24</v>
      </c>
      <c r="D29" s="72">
        <v>9480</v>
      </c>
      <c r="E29" s="72">
        <v>1433</v>
      </c>
      <c r="F29" s="72">
        <v>9150</v>
      </c>
      <c r="G29" s="73">
        <v>6786</v>
      </c>
      <c r="H29" s="74">
        <f>D29+E29+F29+G29</f>
        <v>26849</v>
      </c>
      <c r="I29" s="72">
        <v>9810</v>
      </c>
      <c r="J29" s="72">
        <v>1448</v>
      </c>
      <c r="K29" s="72">
        <v>9500</v>
      </c>
      <c r="L29" s="73">
        <v>7470</v>
      </c>
      <c r="M29" s="74">
        <f>I29+J29+K29+L29</f>
        <v>28228</v>
      </c>
      <c r="N29" s="70">
        <f>M29-H29</f>
        <v>1379</v>
      </c>
      <c r="O29" s="75">
        <f>N29/H29</f>
        <v>0.05136131699504637</v>
      </c>
      <c r="Q29" s="22"/>
    </row>
    <row r="30" spans="1:17" ht="15.75" customHeight="1">
      <c r="A30" s="64"/>
      <c r="B30" s="65"/>
      <c r="C30" s="99" t="s">
        <v>20</v>
      </c>
      <c r="D30" s="85">
        <v>11070</v>
      </c>
      <c r="E30" s="85">
        <v>1433</v>
      </c>
      <c r="F30" s="72">
        <v>9150</v>
      </c>
      <c r="G30" s="86">
        <v>6786</v>
      </c>
      <c r="H30" s="87">
        <f>D30+E30+F30+G30</f>
        <v>28439</v>
      </c>
      <c r="I30" s="85">
        <v>11070</v>
      </c>
      <c r="J30" s="85">
        <v>1448</v>
      </c>
      <c r="K30" s="72">
        <v>9500</v>
      </c>
      <c r="L30" s="86">
        <v>7470</v>
      </c>
      <c r="M30" s="87">
        <f>I30+J30+K30+L30</f>
        <v>29488</v>
      </c>
      <c r="N30" s="83">
        <f>M30-H30</f>
        <v>1049</v>
      </c>
      <c r="O30" s="88">
        <f>N30/H30</f>
        <v>0.03688596645451669</v>
      </c>
      <c r="Q30" s="22"/>
    </row>
    <row r="31" spans="1:17" ht="15.75" customHeight="1">
      <c r="A31" s="100"/>
      <c r="B31" s="101" t="s">
        <v>5</v>
      </c>
      <c r="C31" s="101"/>
      <c r="D31" s="70"/>
      <c r="E31" s="72"/>
      <c r="F31" s="102"/>
      <c r="G31" s="73"/>
      <c r="H31" s="74"/>
      <c r="I31" s="70"/>
      <c r="J31" s="72"/>
      <c r="K31" s="102"/>
      <c r="L31" s="73"/>
      <c r="M31" s="74"/>
      <c r="N31" s="70"/>
      <c r="O31" s="75"/>
      <c r="Q31" s="22"/>
    </row>
    <row r="32" spans="1:17" ht="15.75" customHeight="1">
      <c r="A32" s="64"/>
      <c r="B32" s="65"/>
      <c r="C32" s="65" t="s">
        <v>83</v>
      </c>
      <c r="D32" s="70">
        <v>9274</v>
      </c>
      <c r="E32" s="72">
        <v>1433</v>
      </c>
      <c r="F32" s="72">
        <v>9072</v>
      </c>
      <c r="G32" s="73">
        <v>6786</v>
      </c>
      <c r="H32" s="74">
        <f>D32+E32+F32+G32</f>
        <v>26565</v>
      </c>
      <c r="I32" s="70">
        <v>11340</v>
      </c>
      <c r="J32" s="72">
        <v>1448</v>
      </c>
      <c r="K32" s="72">
        <v>9603</v>
      </c>
      <c r="L32" s="73">
        <v>7470</v>
      </c>
      <c r="M32" s="74">
        <f>I32+J32+K32+L32</f>
        <v>29861</v>
      </c>
      <c r="N32" s="70">
        <f>M32-H32</f>
        <v>3296</v>
      </c>
      <c r="O32" s="75">
        <f>N32/H32</f>
        <v>0.1240730284208545</v>
      </c>
      <c r="Q32" s="22"/>
    </row>
    <row r="33" spans="1:17" ht="15.75" customHeight="1">
      <c r="A33" s="64"/>
      <c r="B33" s="65"/>
      <c r="C33" s="65" t="s">
        <v>84</v>
      </c>
      <c r="D33" s="70">
        <v>10674</v>
      </c>
      <c r="E33" s="72">
        <v>1433</v>
      </c>
      <c r="F33" s="72">
        <v>9072</v>
      </c>
      <c r="G33" s="73">
        <v>6786</v>
      </c>
      <c r="H33" s="74">
        <f>D33+E33+F33+G33</f>
        <v>27965</v>
      </c>
      <c r="I33" s="70">
        <v>13000</v>
      </c>
      <c r="J33" s="72">
        <v>1448</v>
      </c>
      <c r="K33" s="72">
        <v>9603</v>
      </c>
      <c r="L33" s="73">
        <v>7470</v>
      </c>
      <c r="M33" s="74">
        <f>I33+J33+K33+L33</f>
        <v>31521</v>
      </c>
      <c r="N33" s="70">
        <f>M33-H33</f>
        <v>3556</v>
      </c>
      <c r="O33" s="75">
        <f>N33/H33</f>
        <v>0.1271589486858573</v>
      </c>
      <c r="Q33" s="22"/>
    </row>
    <row r="34" spans="1:17" ht="15.75" customHeight="1">
      <c r="A34" s="64"/>
      <c r="B34" s="65"/>
      <c r="C34" s="65" t="s">
        <v>85</v>
      </c>
      <c r="D34" s="70">
        <v>10674</v>
      </c>
      <c r="E34" s="72">
        <v>1433</v>
      </c>
      <c r="F34" s="72">
        <v>9072</v>
      </c>
      <c r="G34" s="73">
        <v>6786</v>
      </c>
      <c r="H34" s="74">
        <f>D34+E34+F34+G34</f>
        <v>27965</v>
      </c>
      <c r="I34" s="70">
        <v>14514</v>
      </c>
      <c r="J34" s="72">
        <v>1448</v>
      </c>
      <c r="K34" s="72">
        <v>9603</v>
      </c>
      <c r="L34" s="73">
        <v>7470</v>
      </c>
      <c r="M34" s="74">
        <f>I34+J34+K34+L34</f>
        <v>33035</v>
      </c>
      <c r="N34" s="70">
        <f>M34-H34</f>
        <v>5070</v>
      </c>
      <c r="O34" s="75">
        <f>N34/H34</f>
        <v>0.18129805113534775</v>
      </c>
      <c r="Q34" s="22"/>
    </row>
    <row r="35" spans="1:17" ht="15.75" customHeight="1" thickBot="1">
      <c r="A35" s="64"/>
      <c r="B35" s="65"/>
      <c r="C35" s="65" t="s">
        <v>86</v>
      </c>
      <c r="D35" s="70">
        <v>14604</v>
      </c>
      <c r="E35" s="72">
        <v>1433</v>
      </c>
      <c r="F35" s="72">
        <v>9072</v>
      </c>
      <c r="G35" s="73">
        <v>6786</v>
      </c>
      <c r="H35" s="74">
        <f>D35+E35+F35+G35</f>
        <v>31895</v>
      </c>
      <c r="I35" s="70">
        <v>17610</v>
      </c>
      <c r="J35" s="72">
        <v>1448</v>
      </c>
      <c r="K35" s="72">
        <v>9603</v>
      </c>
      <c r="L35" s="73">
        <v>7470</v>
      </c>
      <c r="M35" s="74">
        <f>I35+J35+K35+L35</f>
        <v>36131</v>
      </c>
      <c r="N35" s="70">
        <f>M35-H35</f>
        <v>4236</v>
      </c>
      <c r="O35" s="75">
        <f>N35/H35</f>
        <v>0.13281078538955948</v>
      </c>
      <c r="Q35" s="22"/>
    </row>
    <row r="36" spans="1:15" ht="15.75" thickBot="1">
      <c r="A36" s="60" t="s">
        <v>102</v>
      </c>
      <c r="B36" s="61"/>
      <c r="C36" s="61"/>
      <c r="D36" s="92"/>
      <c r="E36" s="93"/>
      <c r="F36" s="93"/>
      <c r="G36" s="93"/>
      <c r="H36" s="94"/>
      <c r="I36" s="92"/>
      <c r="J36" s="93"/>
      <c r="K36" s="93"/>
      <c r="L36" s="93"/>
      <c r="M36" s="94"/>
      <c r="N36" s="93"/>
      <c r="O36" s="63"/>
    </row>
    <row r="37" spans="1:15" ht="15.75" customHeight="1">
      <c r="A37" s="66"/>
      <c r="B37" s="67" t="s">
        <v>2</v>
      </c>
      <c r="C37" s="67"/>
      <c r="D37" s="95"/>
      <c r="E37" s="73"/>
      <c r="F37" s="73"/>
      <c r="G37" s="96"/>
      <c r="H37" s="97"/>
      <c r="I37" s="70"/>
      <c r="J37" s="73"/>
      <c r="K37" s="73"/>
      <c r="L37" s="96"/>
      <c r="M37" s="97"/>
      <c r="N37" s="96"/>
      <c r="O37" s="68"/>
    </row>
    <row r="38" spans="1:16" ht="15.75" customHeight="1">
      <c r="A38" s="64"/>
      <c r="B38" s="65"/>
      <c r="C38" s="65" t="s">
        <v>14</v>
      </c>
      <c r="D38" s="70">
        <v>8760</v>
      </c>
      <c r="E38" s="72">
        <v>1077.62</v>
      </c>
      <c r="F38" s="103">
        <v>9072</v>
      </c>
      <c r="G38" s="73">
        <v>6786</v>
      </c>
      <c r="H38" s="74">
        <f>D38+E38+F38+G38</f>
        <v>25695.62</v>
      </c>
      <c r="I38" s="70">
        <v>9090</v>
      </c>
      <c r="J38" s="72">
        <v>1299</v>
      </c>
      <c r="K38" s="103">
        <v>9603</v>
      </c>
      <c r="L38" s="73">
        <v>7470</v>
      </c>
      <c r="M38" s="74">
        <f>I38+J38+K38+L38</f>
        <v>27462</v>
      </c>
      <c r="N38" s="72">
        <f>M38-H38</f>
        <v>1766.380000000001</v>
      </c>
      <c r="O38" s="75">
        <f>N38/H38</f>
        <v>0.06874245493979134</v>
      </c>
      <c r="P38" s="19"/>
    </row>
    <row r="39" spans="1:19" ht="15.75" customHeight="1">
      <c r="A39" s="64"/>
      <c r="B39" s="65"/>
      <c r="C39" s="104" t="s">
        <v>27</v>
      </c>
      <c r="D39" s="83">
        <v>9420</v>
      </c>
      <c r="E39" s="85">
        <v>1077.62</v>
      </c>
      <c r="F39" s="105">
        <v>9072</v>
      </c>
      <c r="G39" s="86">
        <v>6786</v>
      </c>
      <c r="H39" s="87">
        <f>D39+E39+F39+G39</f>
        <v>26355.62</v>
      </c>
      <c r="I39" s="83">
        <v>9420</v>
      </c>
      <c r="J39" s="85">
        <v>1299</v>
      </c>
      <c r="K39" s="105">
        <v>9603</v>
      </c>
      <c r="L39" s="86">
        <v>7470</v>
      </c>
      <c r="M39" s="87">
        <f>I39+J39+K39+L39</f>
        <v>27792</v>
      </c>
      <c r="N39" s="85">
        <f>M39-H39</f>
        <v>1436.380000000001</v>
      </c>
      <c r="O39" s="88">
        <f>N39/H39</f>
        <v>0.054499951054082625</v>
      </c>
      <c r="P39" s="19"/>
      <c r="S39" s="22"/>
    </row>
    <row r="40" spans="1:16" ht="15.75" customHeight="1">
      <c r="A40" s="100"/>
      <c r="B40" s="101" t="s">
        <v>5</v>
      </c>
      <c r="C40" s="101"/>
      <c r="D40" s="70"/>
      <c r="E40" s="72"/>
      <c r="F40" s="106"/>
      <c r="G40" s="73"/>
      <c r="H40" s="74"/>
      <c r="I40" s="70"/>
      <c r="J40" s="72"/>
      <c r="K40" s="106"/>
      <c r="L40" s="73"/>
      <c r="M40" s="74"/>
      <c r="N40" s="72"/>
      <c r="O40" s="75"/>
      <c r="P40" s="19"/>
    </row>
    <row r="41" spans="1:16" ht="15.75" customHeight="1">
      <c r="A41" s="64"/>
      <c r="B41" s="65"/>
      <c r="C41" s="65" t="s">
        <v>8</v>
      </c>
      <c r="D41" s="70">
        <v>9702</v>
      </c>
      <c r="E41" s="72">
        <v>1077.62</v>
      </c>
      <c r="F41" s="72">
        <v>9072</v>
      </c>
      <c r="G41" s="73">
        <v>6786</v>
      </c>
      <c r="H41" s="74">
        <f aca="true" t="shared" si="4" ref="H41:H50">D41+E41+F41+G41</f>
        <v>26637.62</v>
      </c>
      <c r="I41" s="70">
        <v>10860</v>
      </c>
      <c r="J41" s="72">
        <v>1299</v>
      </c>
      <c r="K41" s="72">
        <v>9603</v>
      </c>
      <c r="L41" s="73">
        <v>7470</v>
      </c>
      <c r="M41" s="74">
        <f aca="true" t="shared" si="5" ref="M41:M50">I41+J41+K41+L41</f>
        <v>29232</v>
      </c>
      <c r="N41" s="72">
        <f aca="true" t="shared" si="6" ref="N41:N50">M41-H41</f>
        <v>2594.380000000001</v>
      </c>
      <c r="O41" s="75">
        <f aca="true" t="shared" si="7" ref="O41:O50">N41/H41</f>
        <v>0.09739533787177687</v>
      </c>
      <c r="P41" s="19"/>
    </row>
    <row r="42" spans="1:16" ht="15.75" customHeight="1">
      <c r="A42" s="64"/>
      <c r="B42" s="65"/>
      <c r="C42" s="91" t="s">
        <v>9</v>
      </c>
      <c r="D42" s="70">
        <v>11520</v>
      </c>
      <c r="E42" s="72">
        <v>1077.62</v>
      </c>
      <c r="F42" s="72">
        <v>9072</v>
      </c>
      <c r="G42" s="73">
        <v>6786</v>
      </c>
      <c r="H42" s="74">
        <f t="shared" si="4"/>
        <v>28455.62</v>
      </c>
      <c r="I42" s="70">
        <v>13110</v>
      </c>
      <c r="J42" s="72">
        <v>1299</v>
      </c>
      <c r="K42" s="72">
        <v>9603</v>
      </c>
      <c r="L42" s="73">
        <v>7470</v>
      </c>
      <c r="M42" s="74">
        <f t="shared" si="5"/>
        <v>31482</v>
      </c>
      <c r="N42" s="72">
        <f t="shared" si="6"/>
        <v>3026.380000000001</v>
      </c>
      <c r="O42" s="75">
        <f t="shared" si="7"/>
        <v>0.10635438623372118</v>
      </c>
      <c r="P42" s="19"/>
    </row>
    <row r="43" spans="1:16" ht="15.75" customHeight="1">
      <c r="A43" s="64"/>
      <c r="B43" s="65"/>
      <c r="C43" s="91" t="s">
        <v>94</v>
      </c>
      <c r="D43" s="70">
        <v>11832</v>
      </c>
      <c r="E43" s="72">
        <v>1077.62</v>
      </c>
      <c r="F43" s="72">
        <v>9072</v>
      </c>
      <c r="G43" s="73">
        <v>6786</v>
      </c>
      <c r="H43" s="74">
        <f t="shared" si="4"/>
        <v>28767.62</v>
      </c>
      <c r="I43" s="70">
        <v>13260</v>
      </c>
      <c r="J43" s="72">
        <v>1299</v>
      </c>
      <c r="K43" s="72">
        <v>9603</v>
      </c>
      <c r="L43" s="73">
        <v>7470</v>
      </c>
      <c r="M43" s="74">
        <f t="shared" si="5"/>
        <v>31632</v>
      </c>
      <c r="N43" s="72">
        <f t="shared" si="6"/>
        <v>2864.380000000001</v>
      </c>
      <c r="O43" s="75">
        <f t="shared" si="7"/>
        <v>0.09956958552706137</v>
      </c>
      <c r="P43" s="19"/>
    </row>
    <row r="44" spans="1:16" ht="15.75" customHeight="1">
      <c r="A44" s="64"/>
      <c r="B44" s="65"/>
      <c r="C44" s="91" t="s">
        <v>50</v>
      </c>
      <c r="D44" s="70">
        <v>8806</v>
      </c>
      <c r="E44" s="72">
        <v>1077.62</v>
      </c>
      <c r="F44" s="72">
        <v>9072</v>
      </c>
      <c r="G44" s="72">
        <v>6786</v>
      </c>
      <c r="H44" s="74">
        <f t="shared" si="4"/>
        <v>25741.62</v>
      </c>
      <c r="I44" s="70">
        <v>8730</v>
      </c>
      <c r="J44" s="72">
        <v>1299</v>
      </c>
      <c r="K44" s="72">
        <v>9603</v>
      </c>
      <c r="L44" s="73">
        <v>7470</v>
      </c>
      <c r="M44" s="74">
        <f t="shared" si="5"/>
        <v>27102</v>
      </c>
      <c r="N44" s="72">
        <f t="shared" si="6"/>
        <v>1360.380000000001</v>
      </c>
      <c r="O44" s="75">
        <f t="shared" si="7"/>
        <v>0.05284748978502523</v>
      </c>
      <c r="P44" s="19"/>
    </row>
    <row r="45" spans="1:16" ht="15.75" customHeight="1">
      <c r="A45" s="64"/>
      <c r="B45" s="65"/>
      <c r="C45" s="91" t="s">
        <v>71</v>
      </c>
      <c r="D45" s="70">
        <v>13832</v>
      </c>
      <c r="E45" s="72">
        <v>1077.62</v>
      </c>
      <c r="F45" s="72">
        <v>9072</v>
      </c>
      <c r="G45" s="72">
        <v>6786</v>
      </c>
      <c r="H45" s="74">
        <f t="shared" si="4"/>
        <v>30767.62</v>
      </c>
      <c r="I45" s="70">
        <v>14070</v>
      </c>
      <c r="J45" s="72">
        <v>1299</v>
      </c>
      <c r="K45" s="72">
        <v>9603</v>
      </c>
      <c r="L45" s="73">
        <v>7470</v>
      </c>
      <c r="M45" s="74">
        <f t="shared" si="5"/>
        <v>32442</v>
      </c>
      <c r="N45" s="72">
        <f>M45-H45</f>
        <v>1674.380000000001</v>
      </c>
      <c r="O45" s="75">
        <f>N45/H45</f>
        <v>0.054420198897412314</v>
      </c>
      <c r="P45" s="19"/>
    </row>
    <row r="46" spans="1:16" ht="15.75" customHeight="1">
      <c r="A46" s="64"/>
      <c r="B46" s="65"/>
      <c r="C46" s="65" t="s">
        <v>28</v>
      </c>
      <c r="D46" s="70">
        <v>13302</v>
      </c>
      <c r="E46" s="72">
        <v>1077.62</v>
      </c>
      <c r="F46" s="72">
        <v>9072</v>
      </c>
      <c r="G46" s="73">
        <v>6786</v>
      </c>
      <c r="H46" s="74">
        <f t="shared" si="4"/>
        <v>30237.62</v>
      </c>
      <c r="I46" s="70">
        <v>15120</v>
      </c>
      <c r="J46" s="72">
        <v>1299</v>
      </c>
      <c r="K46" s="72">
        <v>9603</v>
      </c>
      <c r="L46" s="73">
        <v>7470</v>
      </c>
      <c r="M46" s="74">
        <f t="shared" si="5"/>
        <v>33492</v>
      </c>
      <c r="N46" s="72">
        <f t="shared" si="6"/>
        <v>3254.380000000001</v>
      </c>
      <c r="O46" s="75">
        <f t="shared" si="7"/>
        <v>0.10762685687564039</v>
      </c>
      <c r="P46" s="19"/>
    </row>
    <row r="47" spans="1:16" ht="15.75" customHeight="1">
      <c r="A47" s="64"/>
      <c r="B47" s="65"/>
      <c r="C47" s="65" t="s">
        <v>10</v>
      </c>
      <c r="D47" s="70">
        <v>11832</v>
      </c>
      <c r="E47" s="72">
        <v>1077.62</v>
      </c>
      <c r="F47" s="72">
        <v>9072</v>
      </c>
      <c r="G47" s="73">
        <v>6786</v>
      </c>
      <c r="H47" s="74">
        <f t="shared" si="4"/>
        <v>28767.62</v>
      </c>
      <c r="I47" s="70">
        <v>13260</v>
      </c>
      <c r="J47" s="72">
        <v>1299</v>
      </c>
      <c r="K47" s="72">
        <v>9603</v>
      </c>
      <c r="L47" s="73">
        <v>7470</v>
      </c>
      <c r="M47" s="74">
        <f t="shared" si="5"/>
        <v>31632</v>
      </c>
      <c r="N47" s="72">
        <f t="shared" si="6"/>
        <v>2864.380000000001</v>
      </c>
      <c r="O47" s="75">
        <f t="shared" si="7"/>
        <v>0.09956958552706137</v>
      </c>
      <c r="P47" s="19"/>
    </row>
    <row r="48" spans="1:18" ht="15.75" customHeight="1">
      <c r="A48" s="64"/>
      <c r="B48" s="65"/>
      <c r="C48" s="65" t="s">
        <v>7</v>
      </c>
      <c r="D48" s="70">
        <v>9406</v>
      </c>
      <c r="E48" s="72">
        <v>1077.62</v>
      </c>
      <c r="F48" s="72">
        <v>9072</v>
      </c>
      <c r="G48" s="73">
        <v>6786</v>
      </c>
      <c r="H48" s="74">
        <f t="shared" si="4"/>
        <v>26341.62</v>
      </c>
      <c r="I48" s="70">
        <v>10680</v>
      </c>
      <c r="J48" s="72">
        <v>1299</v>
      </c>
      <c r="K48" s="72">
        <v>9603</v>
      </c>
      <c r="L48" s="73">
        <v>7470</v>
      </c>
      <c r="M48" s="74">
        <f t="shared" si="5"/>
        <v>29052</v>
      </c>
      <c r="N48" s="72">
        <f t="shared" si="6"/>
        <v>2710.380000000001</v>
      </c>
      <c r="O48" s="75">
        <f t="shared" si="7"/>
        <v>0.10289344391119457</v>
      </c>
      <c r="P48" s="19"/>
      <c r="Q48" s="18"/>
      <c r="R48" s="18"/>
    </row>
    <row r="49" spans="1:18" ht="15.75" customHeight="1">
      <c r="A49" s="64"/>
      <c r="B49" s="65"/>
      <c r="C49" s="91" t="s">
        <v>51</v>
      </c>
      <c r="D49" s="70">
        <v>23550</v>
      </c>
      <c r="E49" s="72">
        <v>1077.62</v>
      </c>
      <c r="F49" s="72">
        <v>9072</v>
      </c>
      <c r="G49" s="72">
        <v>6786</v>
      </c>
      <c r="H49" s="74">
        <f t="shared" si="4"/>
        <v>40485.619999999995</v>
      </c>
      <c r="I49" s="70">
        <v>23310</v>
      </c>
      <c r="J49" s="72">
        <v>1299</v>
      </c>
      <c r="K49" s="72">
        <v>9603</v>
      </c>
      <c r="L49" s="73">
        <v>7470</v>
      </c>
      <c r="M49" s="74">
        <f t="shared" si="5"/>
        <v>41682</v>
      </c>
      <c r="N49" s="72">
        <f t="shared" si="6"/>
        <v>1196.3800000000047</v>
      </c>
      <c r="O49" s="75">
        <f t="shared" si="7"/>
        <v>0.029550739250133868</v>
      </c>
      <c r="P49" s="19"/>
      <c r="Q49" s="18"/>
      <c r="R49" s="18"/>
    </row>
    <row r="50" spans="1:16" ht="15.75" customHeight="1" thickBot="1">
      <c r="A50" s="107"/>
      <c r="B50" s="108"/>
      <c r="C50" s="108" t="s">
        <v>25</v>
      </c>
      <c r="D50" s="109">
        <v>13530</v>
      </c>
      <c r="E50" s="110">
        <v>1077.62</v>
      </c>
      <c r="F50" s="110">
        <v>9072</v>
      </c>
      <c r="G50" s="111">
        <v>6786</v>
      </c>
      <c r="H50" s="112">
        <f t="shared" si="4"/>
        <v>30465.62</v>
      </c>
      <c r="I50" s="109">
        <v>15180</v>
      </c>
      <c r="J50" s="110">
        <v>1299</v>
      </c>
      <c r="K50" s="110">
        <v>9603</v>
      </c>
      <c r="L50" s="111">
        <v>7470</v>
      </c>
      <c r="M50" s="112">
        <f t="shared" si="5"/>
        <v>33552</v>
      </c>
      <c r="N50" s="110">
        <f t="shared" si="6"/>
        <v>3086.380000000001</v>
      </c>
      <c r="O50" s="113">
        <f t="shared" si="7"/>
        <v>0.10130698144334503</v>
      </c>
      <c r="P50" s="19"/>
    </row>
    <row r="51" spans="1:16" ht="18" thickBot="1">
      <c r="A51" s="114" t="s">
        <v>95</v>
      </c>
      <c r="B51" s="115"/>
      <c r="C51" s="116"/>
      <c r="D51" s="117"/>
      <c r="E51" s="118"/>
      <c r="F51" s="118"/>
      <c r="G51" s="118"/>
      <c r="H51" s="119"/>
      <c r="I51" s="117"/>
      <c r="J51" s="118"/>
      <c r="K51" s="118"/>
      <c r="L51" s="118"/>
      <c r="M51" s="119"/>
      <c r="N51" s="118"/>
      <c r="O51" s="120"/>
      <c r="P51" s="19"/>
    </row>
    <row r="52" spans="1:23" s="13" customFormat="1" ht="15.75" customHeight="1">
      <c r="A52" s="121"/>
      <c r="B52" s="122" t="s">
        <v>2</v>
      </c>
      <c r="C52" s="122"/>
      <c r="D52" s="121"/>
      <c r="E52" s="122"/>
      <c r="F52" s="122"/>
      <c r="G52" s="123"/>
      <c r="H52" s="124"/>
      <c r="I52" s="121"/>
      <c r="J52" s="122"/>
      <c r="K52" s="122"/>
      <c r="L52" s="123"/>
      <c r="M52" s="124"/>
      <c r="N52" s="122"/>
      <c r="O52" s="125"/>
      <c r="P52" s="20"/>
      <c r="Q52" s="12"/>
      <c r="R52" s="12"/>
      <c r="S52" s="12"/>
      <c r="T52" s="12"/>
      <c r="U52" s="12"/>
      <c r="V52" s="12"/>
      <c r="W52" s="12"/>
    </row>
    <row r="53" spans="1:23" s="13" customFormat="1" ht="15.75" customHeight="1">
      <c r="A53" s="126"/>
      <c r="B53" s="91"/>
      <c r="C53" s="127" t="s">
        <v>13</v>
      </c>
      <c r="D53" s="72">
        <v>11445</v>
      </c>
      <c r="E53" s="72">
        <v>276.7</v>
      </c>
      <c r="F53" s="72">
        <v>9072</v>
      </c>
      <c r="G53" s="73">
        <v>6786</v>
      </c>
      <c r="H53" s="74">
        <f>D53+E53+F53+G53</f>
        <v>27579.7</v>
      </c>
      <c r="I53" s="72">
        <v>11850</v>
      </c>
      <c r="J53" s="72">
        <v>276.7</v>
      </c>
      <c r="K53" s="72">
        <v>9603</v>
      </c>
      <c r="L53" s="72">
        <v>7470</v>
      </c>
      <c r="M53" s="74">
        <f>I53+J53+K53+L53</f>
        <v>29199.7</v>
      </c>
      <c r="N53" s="72">
        <f>M53-H53</f>
        <v>1620</v>
      </c>
      <c r="O53" s="75">
        <f>N53/H53</f>
        <v>0.05873885502742959</v>
      </c>
      <c r="P53" s="20"/>
      <c r="Q53" s="12"/>
      <c r="R53" s="12"/>
      <c r="S53" s="12"/>
      <c r="T53" s="12"/>
      <c r="U53" s="12"/>
      <c r="V53" s="12"/>
      <c r="W53" s="12"/>
    </row>
    <row r="54" spans="1:23" s="13" customFormat="1" ht="15.75" customHeight="1">
      <c r="A54" s="128"/>
      <c r="B54" s="82"/>
      <c r="C54" s="129" t="s">
        <v>42</v>
      </c>
      <c r="D54" s="85">
        <v>11040</v>
      </c>
      <c r="E54" s="85">
        <v>276.7</v>
      </c>
      <c r="F54" s="85">
        <v>9072</v>
      </c>
      <c r="G54" s="86">
        <v>6786</v>
      </c>
      <c r="H54" s="87">
        <f>D54+E54+F54+G54</f>
        <v>27174.7</v>
      </c>
      <c r="I54" s="85">
        <v>11400</v>
      </c>
      <c r="J54" s="85">
        <v>276.7</v>
      </c>
      <c r="K54" s="85">
        <v>9603</v>
      </c>
      <c r="L54" s="85">
        <v>7470</v>
      </c>
      <c r="M54" s="87">
        <f>I54+J54+K54+L54</f>
        <v>28749.7</v>
      </c>
      <c r="N54" s="85">
        <f>M54-H54</f>
        <v>1575</v>
      </c>
      <c r="O54" s="88">
        <f>N54/H54</f>
        <v>0.057958321527008576</v>
      </c>
      <c r="P54" s="20"/>
      <c r="Q54" s="12"/>
      <c r="R54" s="12"/>
      <c r="S54" s="12"/>
      <c r="T54" s="12"/>
      <c r="U54" s="12"/>
      <c r="V54" s="12"/>
      <c r="W54" s="12"/>
    </row>
    <row r="55" spans="1:23" s="13" customFormat="1" ht="15.75" customHeight="1">
      <c r="A55" s="126"/>
      <c r="B55" s="91" t="s">
        <v>5</v>
      </c>
      <c r="C55" s="91"/>
      <c r="D55" s="70"/>
      <c r="E55" s="72"/>
      <c r="F55" s="72"/>
      <c r="G55" s="72"/>
      <c r="H55" s="74"/>
      <c r="I55" s="70"/>
      <c r="J55" s="72"/>
      <c r="K55" s="72"/>
      <c r="L55" s="72"/>
      <c r="M55" s="74"/>
      <c r="N55" s="72"/>
      <c r="O55" s="75"/>
      <c r="P55" s="20"/>
      <c r="Q55" s="12"/>
      <c r="R55" s="12"/>
      <c r="S55" s="12"/>
      <c r="T55" s="12"/>
      <c r="U55" s="12"/>
      <c r="V55" s="12"/>
      <c r="W55" s="12"/>
    </row>
    <row r="56" spans="1:23" s="13" customFormat="1" ht="15.75" customHeight="1">
      <c r="A56" s="126"/>
      <c r="B56" s="91"/>
      <c r="C56" s="65" t="s">
        <v>43</v>
      </c>
      <c r="D56" s="70">
        <v>10710</v>
      </c>
      <c r="E56" s="72">
        <v>276.7</v>
      </c>
      <c r="F56" s="72">
        <v>9072</v>
      </c>
      <c r="G56" s="73">
        <v>6786</v>
      </c>
      <c r="H56" s="74">
        <f aca="true" t="shared" si="8" ref="H56:H69">D56+E56+F56+G56</f>
        <v>26844.7</v>
      </c>
      <c r="I56" s="70">
        <v>10710</v>
      </c>
      <c r="J56" s="72">
        <v>276.7</v>
      </c>
      <c r="K56" s="72">
        <v>9603</v>
      </c>
      <c r="L56" s="72">
        <v>7470</v>
      </c>
      <c r="M56" s="74">
        <f aca="true" t="shared" si="9" ref="M56:M69">I56+J56+K56+L56</f>
        <v>28059.7</v>
      </c>
      <c r="N56" s="72">
        <f aca="true" t="shared" si="10" ref="N56:N69">M56-H56</f>
        <v>1215</v>
      </c>
      <c r="O56" s="75">
        <f aca="true" t="shared" si="11" ref="O56:O69">N56/H56</f>
        <v>0.04526033071705029</v>
      </c>
      <c r="P56" s="20"/>
      <c r="Q56" s="12"/>
      <c r="R56" s="12"/>
      <c r="S56" s="12"/>
      <c r="T56" s="12"/>
      <c r="U56" s="12"/>
      <c r="V56" s="12"/>
      <c r="W56" s="12"/>
    </row>
    <row r="57" spans="1:23" s="13" customFormat="1" ht="15.75" customHeight="1">
      <c r="A57" s="126"/>
      <c r="B57" s="91"/>
      <c r="C57" s="91" t="s">
        <v>72</v>
      </c>
      <c r="D57" s="70">
        <v>7590</v>
      </c>
      <c r="E57" s="72">
        <v>276.7</v>
      </c>
      <c r="F57" s="72">
        <v>9072</v>
      </c>
      <c r="G57" s="73">
        <v>6786</v>
      </c>
      <c r="H57" s="74">
        <f t="shared" si="8"/>
        <v>23724.7</v>
      </c>
      <c r="I57" s="70">
        <v>12000</v>
      </c>
      <c r="J57" s="72">
        <v>276.7</v>
      </c>
      <c r="K57" s="72">
        <v>9603</v>
      </c>
      <c r="L57" s="72">
        <v>7470</v>
      </c>
      <c r="M57" s="74">
        <f t="shared" si="9"/>
        <v>29349.7</v>
      </c>
      <c r="N57" s="72">
        <f t="shared" si="10"/>
        <v>5625</v>
      </c>
      <c r="O57" s="75">
        <f t="shared" si="11"/>
        <v>0.2370946734837532</v>
      </c>
      <c r="P57" s="20"/>
      <c r="Q57" s="12"/>
      <c r="R57" s="12"/>
      <c r="S57" s="12"/>
      <c r="T57" s="12"/>
      <c r="U57" s="12"/>
      <c r="V57" s="12"/>
      <c r="W57" s="12"/>
    </row>
    <row r="58" spans="1:23" s="13" customFormat="1" ht="15.75" customHeight="1">
      <c r="A58" s="126"/>
      <c r="B58" s="91"/>
      <c r="C58" s="91" t="s">
        <v>73</v>
      </c>
      <c r="D58" s="70">
        <v>7590</v>
      </c>
      <c r="E58" s="72">
        <v>276.7</v>
      </c>
      <c r="F58" s="72">
        <v>9072</v>
      </c>
      <c r="G58" s="73">
        <v>6786</v>
      </c>
      <c r="H58" s="74">
        <f>D58+E58+F58+G58</f>
        <v>23724.7</v>
      </c>
      <c r="I58" s="70">
        <v>9840</v>
      </c>
      <c r="J58" s="72">
        <v>276.7</v>
      </c>
      <c r="K58" s="72">
        <v>9603</v>
      </c>
      <c r="L58" s="72">
        <v>7470</v>
      </c>
      <c r="M58" s="74">
        <f t="shared" si="9"/>
        <v>27189.7</v>
      </c>
      <c r="N58" s="72">
        <f>M58-H58</f>
        <v>3465</v>
      </c>
      <c r="O58" s="75">
        <f>N58/H58</f>
        <v>0.14605031886599198</v>
      </c>
      <c r="P58" s="20"/>
      <c r="Q58" s="12"/>
      <c r="R58" s="12"/>
      <c r="S58" s="12"/>
      <c r="T58" s="12"/>
      <c r="U58" s="12"/>
      <c r="V58" s="12"/>
      <c r="W58" s="12"/>
    </row>
    <row r="59" spans="1:23" s="13" customFormat="1" ht="15.75" customHeight="1">
      <c r="A59" s="126"/>
      <c r="B59" s="91"/>
      <c r="C59" s="91" t="s">
        <v>74</v>
      </c>
      <c r="D59" s="77" t="s">
        <v>41</v>
      </c>
      <c r="E59" s="78" t="s">
        <v>41</v>
      </c>
      <c r="F59" s="78" t="s">
        <v>41</v>
      </c>
      <c r="G59" s="78" t="s">
        <v>41</v>
      </c>
      <c r="H59" s="79" t="s">
        <v>41</v>
      </c>
      <c r="I59" s="70">
        <v>13650</v>
      </c>
      <c r="J59" s="130">
        <v>277</v>
      </c>
      <c r="K59" s="72">
        <v>9603</v>
      </c>
      <c r="L59" s="72">
        <v>7470</v>
      </c>
      <c r="M59" s="74">
        <f t="shared" si="9"/>
        <v>31000</v>
      </c>
      <c r="N59" s="72"/>
      <c r="O59" s="75"/>
      <c r="P59" s="20"/>
      <c r="Q59" s="12"/>
      <c r="R59" s="12"/>
      <c r="S59" s="12"/>
      <c r="T59" s="12"/>
      <c r="U59" s="12"/>
      <c r="V59" s="12"/>
      <c r="W59" s="12"/>
    </row>
    <row r="60" spans="1:23" s="13" customFormat="1" ht="15.75" customHeight="1">
      <c r="A60" s="126"/>
      <c r="B60" s="91"/>
      <c r="C60" s="65" t="s">
        <v>35</v>
      </c>
      <c r="D60" s="70">
        <v>21240</v>
      </c>
      <c r="E60" s="72">
        <v>276.7</v>
      </c>
      <c r="F60" s="72">
        <v>9072</v>
      </c>
      <c r="G60" s="73">
        <v>6786</v>
      </c>
      <c r="H60" s="74">
        <f t="shared" si="8"/>
        <v>37374.7</v>
      </c>
      <c r="I60" s="70">
        <v>21990</v>
      </c>
      <c r="J60" s="72">
        <v>276.7</v>
      </c>
      <c r="K60" s="72">
        <v>9603</v>
      </c>
      <c r="L60" s="72">
        <v>7470</v>
      </c>
      <c r="M60" s="74">
        <f t="shared" si="9"/>
        <v>39339.7</v>
      </c>
      <c r="N60" s="72">
        <f t="shared" si="10"/>
        <v>1965</v>
      </c>
      <c r="O60" s="75">
        <f t="shared" si="11"/>
        <v>0.05257567284821016</v>
      </c>
      <c r="P60" s="20"/>
      <c r="Q60" s="12"/>
      <c r="R60" s="12"/>
      <c r="S60" s="12"/>
      <c r="T60" s="12"/>
      <c r="U60" s="12"/>
      <c r="V60" s="12"/>
      <c r="W60" s="12"/>
    </row>
    <row r="61" spans="1:23" s="13" customFormat="1" ht="15.75" customHeight="1">
      <c r="A61" s="126"/>
      <c r="B61" s="91"/>
      <c r="C61" s="65" t="s">
        <v>36</v>
      </c>
      <c r="D61" s="70">
        <v>13260</v>
      </c>
      <c r="E61" s="72">
        <v>276.7</v>
      </c>
      <c r="F61" s="72">
        <v>9072</v>
      </c>
      <c r="G61" s="73">
        <v>6786</v>
      </c>
      <c r="H61" s="74">
        <f t="shared" si="8"/>
        <v>29394.7</v>
      </c>
      <c r="I61" s="70">
        <v>13740</v>
      </c>
      <c r="J61" s="72">
        <v>276.7</v>
      </c>
      <c r="K61" s="72">
        <v>9603</v>
      </c>
      <c r="L61" s="72">
        <v>7470</v>
      </c>
      <c r="M61" s="74">
        <f t="shared" si="9"/>
        <v>31089.7</v>
      </c>
      <c r="N61" s="72">
        <f t="shared" si="10"/>
        <v>1695</v>
      </c>
      <c r="O61" s="75">
        <f t="shared" si="11"/>
        <v>0.05766345633736694</v>
      </c>
      <c r="P61" s="20"/>
      <c r="Q61" s="12"/>
      <c r="R61" s="12"/>
      <c r="S61" s="12"/>
      <c r="T61" s="12"/>
      <c r="U61" s="12"/>
      <c r="V61" s="12"/>
      <c r="W61" s="12"/>
    </row>
    <row r="62" spans="1:23" s="13" customFormat="1" ht="15.75" customHeight="1">
      <c r="A62" s="126"/>
      <c r="B62" s="91"/>
      <c r="C62" s="91" t="s">
        <v>44</v>
      </c>
      <c r="D62" s="70">
        <v>13260</v>
      </c>
      <c r="E62" s="72">
        <v>276.7</v>
      </c>
      <c r="F62" s="72">
        <v>9072</v>
      </c>
      <c r="G62" s="73">
        <v>6786</v>
      </c>
      <c r="H62" s="74">
        <f t="shared" si="8"/>
        <v>29394.7</v>
      </c>
      <c r="I62" s="70">
        <v>13740</v>
      </c>
      <c r="J62" s="72">
        <v>276.7</v>
      </c>
      <c r="K62" s="72">
        <v>9603</v>
      </c>
      <c r="L62" s="72">
        <v>7470</v>
      </c>
      <c r="M62" s="74">
        <f t="shared" si="9"/>
        <v>31089.7</v>
      </c>
      <c r="N62" s="72">
        <f t="shared" si="10"/>
        <v>1695</v>
      </c>
      <c r="O62" s="75">
        <f t="shared" si="11"/>
        <v>0.05766345633736694</v>
      </c>
      <c r="P62" s="20"/>
      <c r="Q62" s="12"/>
      <c r="R62" s="12"/>
      <c r="S62" s="12"/>
      <c r="T62" s="12"/>
      <c r="U62" s="12"/>
      <c r="V62" s="12"/>
      <c r="W62" s="12"/>
    </row>
    <row r="63" spans="1:23" s="13" customFormat="1" ht="15.75" customHeight="1">
      <c r="A63" s="126"/>
      <c r="B63" s="91"/>
      <c r="C63" s="91" t="s">
        <v>45</v>
      </c>
      <c r="D63" s="70">
        <v>14490</v>
      </c>
      <c r="E63" s="72">
        <v>276.7</v>
      </c>
      <c r="F63" s="72">
        <v>9072</v>
      </c>
      <c r="G63" s="73">
        <v>6786</v>
      </c>
      <c r="H63" s="74">
        <f t="shared" si="8"/>
        <v>30624.7</v>
      </c>
      <c r="I63" s="70">
        <v>15000</v>
      </c>
      <c r="J63" s="72">
        <v>276.7</v>
      </c>
      <c r="K63" s="72">
        <v>9603</v>
      </c>
      <c r="L63" s="72">
        <v>7470</v>
      </c>
      <c r="M63" s="74">
        <f t="shared" si="9"/>
        <v>32349.7</v>
      </c>
      <c r="N63" s="72">
        <f t="shared" si="10"/>
        <v>1725</v>
      </c>
      <c r="O63" s="75">
        <f t="shared" si="11"/>
        <v>0.056327082387745836</v>
      </c>
      <c r="P63" s="20"/>
      <c r="Q63" s="12"/>
      <c r="R63" s="12"/>
      <c r="S63" s="12"/>
      <c r="T63" s="12"/>
      <c r="U63" s="12"/>
      <c r="V63" s="12"/>
      <c r="W63" s="12"/>
    </row>
    <row r="64" spans="1:23" s="13" customFormat="1" ht="15.75" customHeight="1">
      <c r="A64" s="126"/>
      <c r="B64" s="91"/>
      <c r="C64" s="65" t="s">
        <v>23</v>
      </c>
      <c r="D64" s="70">
        <v>16695</v>
      </c>
      <c r="E64" s="72">
        <v>276.7</v>
      </c>
      <c r="F64" s="72">
        <v>9072</v>
      </c>
      <c r="G64" s="73">
        <v>6786</v>
      </c>
      <c r="H64" s="74">
        <f t="shared" si="8"/>
        <v>32829.7</v>
      </c>
      <c r="I64" s="70">
        <v>17550</v>
      </c>
      <c r="J64" s="72">
        <v>276.7</v>
      </c>
      <c r="K64" s="72">
        <v>9603</v>
      </c>
      <c r="L64" s="72">
        <v>7470</v>
      </c>
      <c r="M64" s="74">
        <f t="shared" si="9"/>
        <v>34899.7</v>
      </c>
      <c r="N64" s="72">
        <f t="shared" si="10"/>
        <v>2070</v>
      </c>
      <c r="O64" s="75">
        <f t="shared" si="11"/>
        <v>0.06305266268043876</v>
      </c>
      <c r="P64" s="20"/>
      <c r="Q64" s="12"/>
      <c r="R64" s="12"/>
      <c r="S64" s="12"/>
      <c r="T64" s="12"/>
      <c r="U64" s="12"/>
      <c r="V64" s="12"/>
      <c r="W64" s="12"/>
    </row>
    <row r="65" spans="1:23" s="13" customFormat="1" ht="15.75" customHeight="1">
      <c r="A65" s="126"/>
      <c r="B65" s="91"/>
      <c r="C65" s="65" t="s">
        <v>46</v>
      </c>
      <c r="D65" s="70">
        <v>19650</v>
      </c>
      <c r="E65" s="72">
        <v>276.7</v>
      </c>
      <c r="F65" s="72">
        <v>9072</v>
      </c>
      <c r="G65" s="73">
        <v>6786</v>
      </c>
      <c r="H65" s="74">
        <f t="shared" si="8"/>
        <v>35784.7</v>
      </c>
      <c r="I65" s="70">
        <v>20430</v>
      </c>
      <c r="J65" s="72">
        <v>276.7</v>
      </c>
      <c r="K65" s="72">
        <v>9603</v>
      </c>
      <c r="L65" s="72">
        <v>7470</v>
      </c>
      <c r="M65" s="74">
        <f t="shared" si="9"/>
        <v>37779.7</v>
      </c>
      <c r="N65" s="72">
        <f t="shared" si="10"/>
        <v>1995</v>
      </c>
      <c r="O65" s="75">
        <f t="shared" si="11"/>
        <v>0.05575008313608889</v>
      </c>
      <c r="P65" s="20"/>
      <c r="Q65" s="12"/>
      <c r="R65" s="12"/>
      <c r="S65" s="12"/>
      <c r="T65" s="12"/>
      <c r="U65" s="12"/>
      <c r="V65" s="12"/>
      <c r="W65" s="12"/>
    </row>
    <row r="66" spans="1:23" s="13" customFormat="1" ht="15.75" customHeight="1">
      <c r="A66" s="126"/>
      <c r="B66" s="91"/>
      <c r="C66" s="65" t="s">
        <v>52</v>
      </c>
      <c r="D66" s="70">
        <v>14100</v>
      </c>
      <c r="E66" s="72">
        <v>276.7</v>
      </c>
      <c r="F66" s="72">
        <v>9072</v>
      </c>
      <c r="G66" s="73">
        <v>6786</v>
      </c>
      <c r="H66" s="74">
        <f t="shared" si="8"/>
        <v>30234.7</v>
      </c>
      <c r="I66" s="70">
        <v>18600</v>
      </c>
      <c r="J66" s="72">
        <v>276.7</v>
      </c>
      <c r="K66" s="72">
        <v>9603</v>
      </c>
      <c r="L66" s="72">
        <v>7470</v>
      </c>
      <c r="M66" s="74">
        <f t="shared" si="9"/>
        <v>35949.7</v>
      </c>
      <c r="N66" s="72">
        <f t="shared" si="10"/>
        <v>5714.999999999996</v>
      </c>
      <c r="O66" s="75">
        <f t="shared" si="11"/>
        <v>0.18902122395790255</v>
      </c>
      <c r="P66" s="20"/>
      <c r="Q66" s="12"/>
      <c r="R66" s="12"/>
      <c r="S66" s="12"/>
      <c r="T66" s="12"/>
      <c r="U66" s="12"/>
      <c r="V66" s="12"/>
      <c r="W66" s="12"/>
    </row>
    <row r="67" spans="1:23" s="13" customFormat="1" ht="15.75" customHeight="1">
      <c r="A67" s="126"/>
      <c r="B67" s="91"/>
      <c r="C67" s="91" t="s">
        <v>37</v>
      </c>
      <c r="D67" s="70">
        <v>16800</v>
      </c>
      <c r="E67" s="72">
        <v>276.7</v>
      </c>
      <c r="F67" s="72">
        <v>9072</v>
      </c>
      <c r="G67" s="73">
        <v>6786</v>
      </c>
      <c r="H67" s="74">
        <f t="shared" si="8"/>
        <v>32934.7</v>
      </c>
      <c r="I67" s="70">
        <v>17550</v>
      </c>
      <c r="J67" s="72">
        <v>276.7</v>
      </c>
      <c r="K67" s="72">
        <v>9603</v>
      </c>
      <c r="L67" s="72">
        <v>7470</v>
      </c>
      <c r="M67" s="74">
        <f t="shared" si="9"/>
        <v>34899.7</v>
      </c>
      <c r="N67" s="72">
        <f t="shared" si="10"/>
        <v>1965</v>
      </c>
      <c r="O67" s="75">
        <f t="shared" si="11"/>
        <v>0.05966351598769687</v>
      </c>
      <c r="P67" s="20"/>
      <c r="Q67" s="12"/>
      <c r="R67" s="12"/>
      <c r="S67" s="12"/>
      <c r="T67" s="12"/>
      <c r="U67" s="12"/>
      <c r="V67" s="12"/>
      <c r="W67" s="12"/>
    </row>
    <row r="68" spans="1:23" s="13" customFormat="1" ht="15.75" customHeight="1">
      <c r="A68" s="126"/>
      <c r="B68" s="91"/>
      <c r="C68" s="91" t="s">
        <v>38</v>
      </c>
      <c r="D68" s="70">
        <v>15750</v>
      </c>
      <c r="E68" s="72">
        <v>276.7</v>
      </c>
      <c r="F68" s="72">
        <v>9072</v>
      </c>
      <c r="G68" s="73">
        <v>6786</v>
      </c>
      <c r="H68" s="74">
        <f t="shared" si="8"/>
        <v>31884.7</v>
      </c>
      <c r="I68" s="70">
        <v>16500</v>
      </c>
      <c r="J68" s="72">
        <v>276.7</v>
      </c>
      <c r="K68" s="72">
        <v>9603</v>
      </c>
      <c r="L68" s="72">
        <v>7470</v>
      </c>
      <c r="M68" s="74">
        <f t="shared" si="9"/>
        <v>33849.7</v>
      </c>
      <c r="N68" s="72">
        <f t="shared" si="10"/>
        <v>1964.9999999999964</v>
      </c>
      <c r="O68" s="75">
        <f t="shared" si="11"/>
        <v>0.06162830448459594</v>
      </c>
      <c r="P68" s="20"/>
      <c r="Q68" s="12"/>
      <c r="R68" s="12"/>
      <c r="S68" s="12"/>
      <c r="T68" s="12"/>
      <c r="U68" s="12"/>
      <c r="V68" s="12"/>
      <c r="W68" s="12"/>
    </row>
    <row r="69" spans="1:23" s="13" customFormat="1" ht="15.75" customHeight="1">
      <c r="A69" s="126"/>
      <c r="B69" s="91"/>
      <c r="C69" s="91" t="s">
        <v>96</v>
      </c>
      <c r="D69" s="131">
        <v>2664</v>
      </c>
      <c r="E69" s="132">
        <v>276.7</v>
      </c>
      <c r="F69" s="85">
        <v>9072</v>
      </c>
      <c r="G69" s="86">
        <v>6786</v>
      </c>
      <c r="H69" s="87">
        <f t="shared" si="8"/>
        <v>18798.7</v>
      </c>
      <c r="I69" s="131">
        <v>2704</v>
      </c>
      <c r="J69" s="132">
        <v>276.7</v>
      </c>
      <c r="K69" s="85">
        <v>9603</v>
      </c>
      <c r="L69" s="85">
        <v>7470</v>
      </c>
      <c r="M69" s="87">
        <f t="shared" si="9"/>
        <v>20053.7</v>
      </c>
      <c r="N69" s="85">
        <f t="shared" si="10"/>
        <v>1255</v>
      </c>
      <c r="O69" s="88">
        <f t="shared" si="11"/>
        <v>0.06675993552745668</v>
      </c>
      <c r="P69" s="20"/>
      <c r="Q69" s="12"/>
      <c r="R69" s="12"/>
      <c r="S69" s="12"/>
      <c r="T69" s="12"/>
      <c r="U69" s="12"/>
      <c r="V69" s="12"/>
      <c r="W69" s="12"/>
    </row>
    <row r="70" spans="1:23" s="13" customFormat="1" ht="15.75" customHeight="1">
      <c r="A70" s="133"/>
      <c r="B70" s="134" t="s">
        <v>11</v>
      </c>
      <c r="C70" s="134"/>
      <c r="D70" s="70"/>
      <c r="E70" s="72"/>
      <c r="F70" s="72"/>
      <c r="G70" s="72"/>
      <c r="H70" s="74"/>
      <c r="I70" s="70"/>
      <c r="J70" s="72"/>
      <c r="K70" s="72"/>
      <c r="L70" s="72"/>
      <c r="M70" s="74"/>
      <c r="N70" s="72"/>
      <c r="O70" s="75"/>
      <c r="P70" s="20"/>
      <c r="Q70" s="12"/>
      <c r="R70" s="12"/>
      <c r="S70" s="12"/>
      <c r="T70" s="12"/>
      <c r="U70" s="12"/>
      <c r="V70" s="12"/>
      <c r="W70" s="12"/>
    </row>
    <row r="71" spans="1:23" s="13" customFormat="1" ht="15.75" customHeight="1">
      <c r="A71" s="126"/>
      <c r="B71" s="91"/>
      <c r="C71" s="91" t="s">
        <v>31</v>
      </c>
      <c r="D71" s="70">
        <v>34639</v>
      </c>
      <c r="E71" s="103">
        <v>276.7</v>
      </c>
      <c r="F71" s="72">
        <v>9072</v>
      </c>
      <c r="G71" s="73">
        <v>6786</v>
      </c>
      <c r="H71" s="74">
        <f>D71+E71+F71+G71</f>
        <v>50773.7</v>
      </c>
      <c r="I71" s="70">
        <v>35678</v>
      </c>
      <c r="J71" s="103">
        <v>276.7</v>
      </c>
      <c r="K71" s="72">
        <v>9603</v>
      </c>
      <c r="L71" s="72">
        <v>7470</v>
      </c>
      <c r="M71" s="74">
        <f>I71+J71+K71+L71</f>
        <v>53027.7</v>
      </c>
      <c r="N71" s="72">
        <f>M71-H71</f>
        <v>2254</v>
      </c>
      <c r="O71" s="75">
        <f>N71/H71</f>
        <v>0.04439306176229032</v>
      </c>
      <c r="P71" s="20"/>
      <c r="Q71" s="12"/>
      <c r="R71" s="12"/>
      <c r="S71" s="12"/>
      <c r="T71" s="12"/>
      <c r="U71" s="12"/>
      <c r="V71" s="12"/>
      <c r="W71" s="12"/>
    </row>
    <row r="72" spans="1:23" s="13" customFormat="1" ht="15.75" customHeight="1">
      <c r="A72" s="126"/>
      <c r="B72" s="91"/>
      <c r="C72" s="91" t="s">
        <v>32</v>
      </c>
      <c r="D72" s="70">
        <v>32125</v>
      </c>
      <c r="E72" s="103">
        <v>276.7</v>
      </c>
      <c r="F72" s="72">
        <v>9072</v>
      </c>
      <c r="G72" s="73">
        <v>6786</v>
      </c>
      <c r="H72" s="74">
        <f>D72+E72+F72+G72</f>
        <v>48259.7</v>
      </c>
      <c r="I72" s="70">
        <v>33330</v>
      </c>
      <c r="J72" s="103">
        <v>276.7</v>
      </c>
      <c r="K72" s="72">
        <v>9603</v>
      </c>
      <c r="L72" s="72">
        <v>7470</v>
      </c>
      <c r="M72" s="74">
        <f>I72+J72+K72+L72</f>
        <v>50679.7</v>
      </c>
      <c r="N72" s="72">
        <f>M72-H72</f>
        <v>2420</v>
      </c>
      <c r="O72" s="75">
        <f>N72/H72</f>
        <v>0.050145359378529084</v>
      </c>
      <c r="P72" s="20"/>
      <c r="Q72" s="12"/>
      <c r="R72" s="12"/>
      <c r="S72" s="12"/>
      <c r="T72" s="12"/>
      <c r="U72" s="12"/>
      <c r="V72" s="12"/>
      <c r="W72" s="12"/>
    </row>
    <row r="73" spans="1:23" s="13" customFormat="1" ht="15.75" customHeight="1">
      <c r="A73" s="126"/>
      <c r="B73" s="91"/>
      <c r="C73" s="91" t="s">
        <v>33</v>
      </c>
      <c r="D73" s="70">
        <v>14010</v>
      </c>
      <c r="E73" s="103">
        <v>276.7</v>
      </c>
      <c r="F73" s="72">
        <v>9072</v>
      </c>
      <c r="G73" s="73">
        <v>6786</v>
      </c>
      <c r="H73" s="74">
        <f>D73+E73+F73+G73</f>
        <v>30144.7</v>
      </c>
      <c r="I73" s="70">
        <v>14430</v>
      </c>
      <c r="J73" s="103">
        <v>276.7</v>
      </c>
      <c r="K73" s="72">
        <v>9603</v>
      </c>
      <c r="L73" s="72">
        <v>7470</v>
      </c>
      <c r="M73" s="74">
        <f>I73+J73+K73+L73</f>
        <v>31779.7</v>
      </c>
      <c r="N73" s="72">
        <f>M73-H73</f>
        <v>1635</v>
      </c>
      <c r="O73" s="75">
        <f>N73/H73</f>
        <v>0.054238390164771916</v>
      </c>
      <c r="P73" s="20"/>
      <c r="Q73" s="12"/>
      <c r="R73" s="12"/>
      <c r="S73" s="12"/>
      <c r="T73" s="12"/>
      <c r="U73" s="12"/>
      <c r="V73" s="12"/>
      <c r="W73" s="12"/>
    </row>
    <row r="74" spans="1:23" s="13" customFormat="1" ht="15.75" customHeight="1">
      <c r="A74" s="126"/>
      <c r="B74" s="91"/>
      <c r="C74" s="91" t="s">
        <v>29</v>
      </c>
      <c r="D74" s="70">
        <v>16800</v>
      </c>
      <c r="E74" s="103">
        <v>276.7</v>
      </c>
      <c r="F74" s="72">
        <v>9072</v>
      </c>
      <c r="G74" s="73">
        <v>6786</v>
      </c>
      <c r="H74" s="74">
        <f>D74+E74+F74+G74</f>
        <v>32934.7</v>
      </c>
      <c r="I74" s="70">
        <v>17550</v>
      </c>
      <c r="J74" s="103">
        <v>276.7</v>
      </c>
      <c r="K74" s="72">
        <v>9603</v>
      </c>
      <c r="L74" s="72">
        <v>7470</v>
      </c>
      <c r="M74" s="74">
        <f>I74+J74+K74+L74</f>
        <v>34899.7</v>
      </c>
      <c r="N74" s="72">
        <f>M74-H74</f>
        <v>1965</v>
      </c>
      <c r="O74" s="75">
        <f>N74/H74</f>
        <v>0.05966351598769687</v>
      </c>
      <c r="P74" s="20"/>
      <c r="Q74" s="12"/>
      <c r="R74" s="12"/>
      <c r="S74" s="12"/>
      <c r="T74" s="12"/>
      <c r="U74" s="12"/>
      <c r="V74" s="12"/>
      <c r="W74" s="12"/>
    </row>
    <row r="75" spans="1:23" s="13" customFormat="1" ht="15.75" customHeight="1" thickBot="1">
      <c r="A75" s="135"/>
      <c r="B75" s="136"/>
      <c r="C75" s="136" t="s">
        <v>34</v>
      </c>
      <c r="D75" s="109">
        <v>25599</v>
      </c>
      <c r="E75" s="110">
        <v>276.7</v>
      </c>
      <c r="F75" s="110">
        <v>9072</v>
      </c>
      <c r="G75" s="111">
        <v>6786</v>
      </c>
      <c r="H75" s="112">
        <f>D75+E75+F75+G75</f>
        <v>41733.7</v>
      </c>
      <c r="I75" s="109">
        <v>26623</v>
      </c>
      <c r="J75" s="110">
        <v>276.7</v>
      </c>
      <c r="K75" s="110">
        <v>9603</v>
      </c>
      <c r="L75" s="110">
        <v>7470</v>
      </c>
      <c r="M75" s="112">
        <f>I75+J75+K75+L75</f>
        <v>43972.7</v>
      </c>
      <c r="N75" s="110">
        <f>M75-H75</f>
        <v>2239</v>
      </c>
      <c r="O75" s="113">
        <f>N75/H75</f>
        <v>0.05364968838133212</v>
      </c>
      <c r="P75" s="20"/>
      <c r="Q75" s="12"/>
      <c r="R75" s="12"/>
      <c r="S75" s="12"/>
      <c r="T75" s="12"/>
      <c r="U75" s="12"/>
      <c r="V75" s="12"/>
      <c r="W75" s="12"/>
    </row>
    <row r="76" spans="1:23" s="7" customFormat="1" ht="21.75" customHeight="1">
      <c r="A76" s="4"/>
      <c r="B76" s="8" t="s">
        <v>21</v>
      </c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9"/>
      <c r="P76" s="6"/>
      <c r="Q76" s="6"/>
      <c r="R76" s="6"/>
      <c r="S76" s="6"/>
      <c r="T76" s="6"/>
      <c r="U76" s="6"/>
      <c r="V76" s="6"/>
      <c r="W76" s="6"/>
    </row>
    <row r="77" spans="1:23" s="7" customFormat="1" ht="12.75" customHeight="1">
      <c r="A77" s="4"/>
      <c r="B77" s="8"/>
      <c r="C77" s="48" t="s">
        <v>80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6"/>
      <c r="Q77" s="6"/>
      <c r="R77" s="6"/>
      <c r="S77" s="6"/>
      <c r="T77" s="6"/>
      <c r="U77" s="6"/>
      <c r="V77" s="6"/>
      <c r="W77" s="6"/>
    </row>
    <row r="78" spans="1:23" s="13" customFormat="1" ht="12.75" customHeight="1">
      <c r="A78" s="17"/>
      <c r="B78" s="17"/>
      <c r="C78" s="51" t="s">
        <v>77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12"/>
      <c r="Q78" s="12"/>
      <c r="R78" s="12"/>
      <c r="S78" s="12"/>
      <c r="T78" s="12"/>
      <c r="U78" s="12"/>
      <c r="V78" s="12"/>
      <c r="W78" s="12"/>
    </row>
    <row r="79" spans="1:23" s="13" customFormat="1" ht="12.75" customHeight="1">
      <c r="A79" s="17"/>
      <c r="B79" s="17"/>
      <c r="C79" s="48" t="s">
        <v>55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  <c r="P79" s="12"/>
      <c r="Q79" s="12"/>
      <c r="R79" s="12"/>
      <c r="S79" s="12"/>
      <c r="T79" s="12"/>
      <c r="U79" s="12"/>
      <c r="V79" s="12"/>
      <c r="W79" s="12"/>
    </row>
    <row r="80" spans="3:23" s="13" customFormat="1" ht="26.25" customHeight="1">
      <c r="C80" s="292" t="s">
        <v>100</v>
      </c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12"/>
      <c r="Q80" s="12"/>
      <c r="R80" s="12"/>
      <c r="S80" s="12"/>
      <c r="T80" s="12"/>
      <c r="U80" s="12"/>
      <c r="V80" s="12"/>
      <c r="W80" s="12"/>
    </row>
    <row r="81" spans="3:23" s="13" customFormat="1" ht="12.75" customHeight="1">
      <c r="C81" s="54" t="s">
        <v>78</v>
      </c>
      <c r="D81" s="55"/>
      <c r="E81" s="55"/>
      <c r="F81" s="55"/>
      <c r="G81" s="55"/>
      <c r="H81" s="56"/>
      <c r="I81" s="55"/>
      <c r="J81" s="55"/>
      <c r="K81" s="55"/>
      <c r="L81" s="55"/>
      <c r="M81" s="56"/>
      <c r="N81" s="55"/>
      <c r="O81" s="56"/>
      <c r="P81" s="12"/>
      <c r="Q81" s="12"/>
      <c r="R81" s="12"/>
      <c r="S81" s="12"/>
      <c r="T81" s="12"/>
      <c r="U81" s="12"/>
      <c r="V81" s="12"/>
      <c r="W81" s="12"/>
    </row>
    <row r="82" spans="3:23" s="13" customFormat="1" ht="11.25" customHeight="1">
      <c r="C82" s="291" t="s">
        <v>93</v>
      </c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12"/>
      <c r="Q82" s="12"/>
      <c r="R82" s="12"/>
      <c r="S82" s="12"/>
      <c r="T82" s="12"/>
      <c r="U82" s="12"/>
      <c r="V82" s="12"/>
      <c r="W82" s="12"/>
    </row>
    <row r="83" spans="3:15" ht="12.75" customHeight="1">
      <c r="C83" s="57" t="s">
        <v>56</v>
      </c>
      <c r="D83" s="55"/>
      <c r="E83" s="55"/>
      <c r="F83" s="55"/>
      <c r="G83" s="55"/>
      <c r="H83" s="56"/>
      <c r="I83" s="55"/>
      <c r="J83" s="55"/>
      <c r="K83" s="55"/>
      <c r="L83" s="55"/>
      <c r="M83" s="56"/>
      <c r="N83" s="55"/>
      <c r="O83" s="56"/>
    </row>
  </sheetData>
  <sheetProtection/>
  <mergeCells count="6">
    <mergeCell ref="N4:O4"/>
    <mergeCell ref="C82:O82"/>
    <mergeCell ref="C80:O80"/>
    <mergeCell ref="D5:H5"/>
    <mergeCell ref="I5:M5"/>
    <mergeCell ref="N5:O5"/>
  </mergeCells>
  <printOptions horizontalCentered="1"/>
  <pageMargins left="0.25" right="0.25" top="0.5" bottom="0.5" header="0.3" footer="0.3"/>
  <pageSetup fitToHeight="2" horizontalDpi="600" verticalDpi="600" orientation="landscape" scale="65" r:id="rId1"/>
  <rowBreaks count="1" manualBreakCount="1">
    <brk id="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48.7109375" style="15" customWidth="1"/>
    <col min="4" max="7" width="10.8515625" style="15" customWidth="1"/>
    <col min="8" max="8" width="10.8515625" style="21" customWidth="1"/>
    <col min="9" max="12" width="10.8515625" style="15" customWidth="1"/>
    <col min="13" max="13" width="10.8515625" style="21" customWidth="1"/>
    <col min="14" max="14" width="10.8515625" style="15" customWidth="1"/>
    <col min="15" max="15" width="10.8515625" style="21" customWidth="1"/>
    <col min="16" max="24" width="8.8515625" style="14" customWidth="1"/>
    <col min="25" max="16384" width="9.140625" style="15" customWidth="1"/>
  </cols>
  <sheetData>
    <row r="1" spans="1:15" ht="18">
      <c r="A1" s="24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">
      <c r="A2" s="249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4" s="1" customFormat="1" ht="15.75">
      <c r="A4" s="270"/>
      <c r="B4" s="271"/>
      <c r="C4" s="271"/>
      <c r="D4" s="272"/>
      <c r="E4" s="273"/>
      <c r="F4" s="273"/>
      <c r="G4" s="273"/>
      <c r="H4" s="274"/>
      <c r="I4" s="273"/>
      <c r="J4" s="273"/>
      <c r="K4" s="273"/>
      <c r="L4" s="273"/>
      <c r="M4" s="274"/>
      <c r="N4" s="297" t="s">
        <v>1</v>
      </c>
      <c r="O4" s="298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6.5" thickBot="1">
      <c r="A5" s="275"/>
      <c r="B5" s="276"/>
      <c r="C5" s="276"/>
      <c r="D5" s="300" t="s">
        <v>47</v>
      </c>
      <c r="E5" s="301"/>
      <c r="F5" s="301"/>
      <c r="G5" s="301"/>
      <c r="H5" s="302"/>
      <c r="I5" s="301" t="s">
        <v>57</v>
      </c>
      <c r="J5" s="303"/>
      <c r="K5" s="303"/>
      <c r="L5" s="303"/>
      <c r="M5" s="304"/>
      <c r="N5" s="305" t="s">
        <v>19</v>
      </c>
      <c r="O5" s="304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5.75">
      <c r="A6" s="275"/>
      <c r="B6" s="276"/>
      <c r="C6" s="276"/>
      <c r="D6" s="272" t="s">
        <v>48</v>
      </c>
      <c r="E6" s="277" t="s">
        <v>48</v>
      </c>
      <c r="F6" s="277" t="s">
        <v>48</v>
      </c>
      <c r="G6" s="277" t="s">
        <v>48</v>
      </c>
      <c r="H6" s="278" t="s">
        <v>48</v>
      </c>
      <c r="I6" s="272" t="s">
        <v>54</v>
      </c>
      <c r="J6" s="277" t="s">
        <v>54</v>
      </c>
      <c r="K6" s="277" t="s">
        <v>54</v>
      </c>
      <c r="L6" s="277" t="s">
        <v>54</v>
      </c>
      <c r="M6" s="278" t="s">
        <v>54</v>
      </c>
      <c r="N6" s="279" t="s">
        <v>15</v>
      </c>
      <c r="O6" s="280" t="s">
        <v>16</v>
      </c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thickBot="1">
      <c r="A7" s="281" t="s">
        <v>0</v>
      </c>
      <c r="B7" s="282"/>
      <c r="C7" s="282"/>
      <c r="D7" s="283" t="s">
        <v>112</v>
      </c>
      <c r="E7" s="284" t="s">
        <v>113</v>
      </c>
      <c r="F7" s="284" t="s">
        <v>114</v>
      </c>
      <c r="G7" s="284" t="s">
        <v>115</v>
      </c>
      <c r="H7" s="285" t="s">
        <v>17</v>
      </c>
      <c r="I7" s="283" t="s">
        <v>112</v>
      </c>
      <c r="J7" s="284" t="s">
        <v>113</v>
      </c>
      <c r="K7" s="284" t="s">
        <v>114</v>
      </c>
      <c r="L7" s="284" t="s">
        <v>115</v>
      </c>
      <c r="M7" s="285" t="s">
        <v>17</v>
      </c>
      <c r="N7" s="279" t="s">
        <v>1</v>
      </c>
      <c r="O7" s="286" t="s">
        <v>1</v>
      </c>
      <c r="P7" s="2"/>
      <c r="Q7" s="2"/>
      <c r="R7" s="2"/>
      <c r="S7" s="2"/>
      <c r="T7" s="2"/>
      <c r="U7" s="2"/>
      <c r="V7" s="2"/>
      <c r="W7" s="2"/>
      <c r="X7" s="2"/>
    </row>
    <row r="8" spans="1:15" ht="16.5" thickBot="1">
      <c r="A8" s="30" t="s">
        <v>12</v>
      </c>
      <c r="B8" s="137"/>
      <c r="C8" s="138"/>
      <c r="D8" s="138"/>
      <c r="E8" s="137"/>
      <c r="F8" s="137"/>
      <c r="G8" s="137"/>
      <c r="H8" s="139"/>
      <c r="I8" s="138"/>
      <c r="J8" s="137"/>
      <c r="K8" s="137"/>
      <c r="L8" s="137"/>
      <c r="M8" s="139"/>
      <c r="N8" s="138"/>
      <c r="O8" s="139"/>
    </row>
    <row r="9" spans="1:15" ht="15.75" customHeight="1">
      <c r="A9" s="140"/>
      <c r="B9" s="141" t="s">
        <v>2</v>
      </c>
      <c r="C9" s="141"/>
      <c r="D9" s="142"/>
      <c r="E9" s="143"/>
      <c r="F9" s="143"/>
      <c r="G9" s="143"/>
      <c r="H9" s="144"/>
      <c r="I9" s="142"/>
      <c r="J9" s="143"/>
      <c r="K9" s="143"/>
      <c r="L9" s="143"/>
      <c r="M9" s="144"/>
      <c r="N9" s="142"/>
      <c r="O9" s="144"/>
    </row>
    <row r="10" spans="1:15" ht="15.75" customHeight="1">
      <c r="A10" s="140"/>
      <c r="B10" s="141"/>
      <c r="C10" s="141" t="s">
        <v>22</v>
      </c>
      <c r="D10" s="145">
        <v>4524</v>
      </c>
      <c r="E10" s="146">
        <v>1504</v>
      </c>
      <c r="F10" s="147">
        <v>12810</v>
      </c>
      <c r="G10" s="148">
        <f>6786/2</f>
        <v>3393</v>
      </c>
      <c r="H10" s="149">
        <f>D10+E10+F10+G10</f>
        <v>22231</v>
      </c>
      <c r="I10" s="145">
        <v>4656</v>
      </c>
      <c r="J10" s="146">
        <v>1542</v>
      </c>
      <c r="K10" s="147">
        <v>13194</v>
      </c>
      <c r="L10" s="148">
        <v>3735</v>
      </c>
      <c r="M10" s="149">
        <f>I10+J10+K10+L10</f>
        <v>23127</v>
      </c>
      <c r="N10" s="145">
        <f>M10-H10</f>
        <v>896</v>
      </c>
      <c r="O10" s="150">
        <f>N10/H10</f>
        <v>0.04030407988844407</v>
      </c>
    </row>
    <row r="11" spans="1:15" ht="15.75" customHeight="1">
      <c r="A11" s="140"/>
      <c r="B11" s="141"/>
      <c r="C11" s="151" t="s">
        <v>62</v>
      </c>
      <c r="D11" s="152" t="s">
        <v>41</v>
      </c>
      <c r="E11" s="153" t="s">
        <v>41</v>
      </c>
      <c r="F11" s="153" t="s">
        <v>41</v>
      </c>
      <c r="G11" s="153" t="s">
        <v>41</v>
      </c>
      <c r="H11" s="154" t="s">
        <v>41</v>
      </c>
      <c r="I11" s="145">
        <v>5412</v>
      </c>
      <c r="J11" s="146">
        <v>1542</v>
      </c>
      <c r="K11" s="147">
        <v>13194</v>
      </c>
      <c r="L11" s="148">
        <v>3735</v>
      </c>
      <c r="M11" s="149">
        <f aca="true" t="shared" si="0" ref="M11:M24">I11+J11+K11+L11</f>
        <v>23883</v>
      </c>
      <c r="N11" s="145"/>
      <c r="O11" s="150"/>
    </row>
    <row r="12" spans="1:15" ht="15.75" customHeight="1">
      <c r="A12" s="140"/>
      <c r="B12" s="141"/>
      <c r="C12" s="141" t="s">
        <v>3</v>
      </c>
      <c r="D12" s="145">
        <v>6816</v>
      </c>
      <c r="E12" s="146">
        <v>1504</v>
      </c>
      <c r="F12" s="147">
        <v>12810</v>
      </c>
      <c r="G12" s="148">
        <f>6786/2</f>
        <v>3393</v>
      </c>
      <c r="H12" s="149">
        <f>D12+E12+F12+G12</f>
        <v>24523</v>
      </c>
      <c r="I12" s="145">
        <v>6948</v>
      </c>
      <c r="J12" s="146">
        <v>1542</v>
      </c>
      <c r="K12" s="147">
        <v>13194</v>
      </c>
      <c r="L12" s="148">
        <v>3735</v>
      </c>
      <c r="M12" s="149">
        <f t="shared" si="0"/>
        <v>25419</v>
      </c>
      <c r="N12" s="145">
        <f>M12-H12</f>
        <v>896</v>
      </c>
      <c r="O12" s="150">
        <f>N12/H12</f>
        <v>0.03653712841006402</v>
      </c>
    </row>
    <row r="13" spans="1:15" ht="15.75" customHeight="1">
      <c r="A13" s="140"/>
      <c r="B13" s="141"/>
      <c r="C13" s="141" t="s">
        <v>4</v>
      </c>
      <c r="D13" s="145">
        <v>6024</v>
      </c>
      <c r="E13" s="146">
        <v>1504</v>
      </c>
      <c r="F13" s="147">
        <v>12810</v>
      </c>
      <c r="G13" s="148">
        <f>6786/2</f>
        <v>3393</v>
      </c>
      <c r="H13" s="149">
        <f>D13+E13+F13+G13</f>
        <v>23731</v>
      </c>
      <c r="I13" s="145">
        <v>6156</v>
      </c>
      <c r="J13" s="146">
        <v>1542</v>
      </c>
      <c r="K13" s="147">
        <v>13194</v>
      </c>
      <c r="L13" s="148">
        <v>3735</v>
      </c>
      <c r="M13" s="149">
        <f t="shared" si="0"/>
        <v>24627</v>
      </c>
      <c r="N13" s="145">
        <f>M13-H13</f>
        <v>896</v>
      </c>
      <c r="O13" s="150">
        <f>N13/H13</f>
        <v>0.03775652100627871</v>
      </c>
    </row>
    <row r="14" spans="1:15" ht="15.75" customHeight="1">
      <c r="A14" s="155"/>
      <c r="B14" s="156"/>
      <c r="C14" s="156" t="s">
        <v>61</v>
      </c>
      <c r="D14" s="157">
        <v>4680</v>
      </c>
      <c r="E14" s="158">
        <v>1504</v>
      </c>
      <c r="F14" s="159">
        <v>12810</v>
      </c>
      <c r="G14" s="160">
        <f>6786/2</f>
        <v>3393</v>
      </c>
      <c r="H14" s="161">
        <f>D14+E14+F14+G14</f>
        <v>22387</v>
      </c>
      <c r="I14" s="157">
        <v>4812</v>
      </c>
      <c r="J14" s="158">
        <v>1542</v>
      </c>
      <c r="K14" s="147">
        <v>13194</v>
      </c>
      <c r="L14" s="160">
        <v>3735</v>
      </c>
      <c r="M14" s="161">
        <f t="shared" si="0"/>
        <v>23283</v>
      </c>
      <c r="N14" s="157">
        <f>M14-H14</f>
        <v>896</v>
      </c>
      <c r="O14" s="162">
        <f>N14/H14</f>
        <v>0.040023227766114264</v>
      </c>
    </row>
    <row r="15" spans="1:15" ht="15.75" customHeight="1">
      <c r="A15" s="163"/>
      <c r="B15" s="164" t="s">
        <v>5</v>
      </c>
      <c r="C15" s="164"/>
      <c r="D15" s="145"/>
      <c r="E15" s="146"/>
      <c r="F15" s="165"/>
      <c r="G15" s="148"/>
      <c r="H15" s="149"/>
      <c r="I15" s="145"/>
      <c r="J15" s="146"/>
      <c r="K15" s="165"/>
      <c r="L15" s="148"/>
      <c r="M15" s="149"/>
      <c r="N15" s="145"/>
      <c r="O15" s="150"/>
    </row>
    <row r="16" spans="1:16" ht="15.75" customHeight="1">
      <c r="A16" s="140"/>
      <c r="B16" s="141"/>
      <c r="C16" s="151" t="s">
        <v>22</v>
      </c>
      <c r="D16" s="147">
        <v>6816</v>
      </c>
      <c r="E16" s="146">
        <v>1513</v>
      </c>
      <c r="F16" s="147">
        <v>9072</v>
      </c>
      <c r="G16" s="148">
        <f aca="true" t="shared" si="1" ref="G16:G23">6786/2</f>
        <v>3393</v>
      </c>
      <c r="H16" s="149">
        <f>D16+E16+F16+G16</f>
        <v>20794</v>
      </c>
      <c r="I16" s="145">
        <v>7020</v>
      </c>
      <c r="J16" s="146">
        <v>1553</v>
      </c>
      <c r="K16" s="147">
        <v>9603</v>
      </c>
      <c r="L16" s="148">
        <v>3735</v>
      </c>
      <c r="M16" s="149">
        <f t="shared" si="0"/>
        <v>21911</v>
      </c>
      <c r="N16" s="145">
        <f>M16-H16</f>
        <v>1117</v>
      </c>
      <c r="O16" s="150">
        <f>N16/H16</f>
        <v>0.05371741848610176</v>
      </c>
      <c r="P16" s="22"/>
    </row>
    <row r="17" spans="1:16" ht="15.75" customHeight="1">
      <c r="A17" s="140"/>
      <c r="B17" s="141"/>
      <c r="C17" s="166" t="s">
        <v>62</v>
      </c>
      <c r="D17" s="152" t="s">
        <v>41</v>
      </c>
      <c r="E17" s="153" t="s">
        <v>41</v>
      </c>
      <c r="F17" s="153" t="s">
        <v>41</v>
      </c>
      <c r="G17" s="153" t="s">
        <v>41</v>
      </c>
      <c r="H17" s="154" t="s">
        <v>41</v>
      </c>
      <c r="I17" s="145">
        <v>8016</v>
      </c>
      <c r="J17" s="146">
        <v>1553</v>
      </c>
      <c r="K17" s="147">
        <v>9603</v>
      </c>
      <c r="L17" s="148">
        <v>3735</v>
      </c>
      <c r="M17" s="149">
        <f t="shared" si="0"/>
        <v>22907</v>
      </c>
      <c r="N17" s="145"/>
      <c r="O17" s="150"/>
      <c r="P17" s="22"/>
    </row>
    <row r="18" spans="1:16" ht="15.75" customHeight="1">
      <c r="A18" s="140"/>
      <c r="B18" s="141"/>
      <c r="C18" s="151" t="s">
        <v>88</v>
      </c>
      <c r="D18" s="147">
        <v>11244</v>
      </c>
      <c r="E18" s="146">
        <v>1513</v>
      </c>
      <c r="F18" s="147">
        <v>9072</v>
      </c>
      <c r="G18" s="148">
        <f t="shared" si="1"/>
        <v>3393</v>
      </c>
      <c r="H18" s="149">
        <f aca="true" t="shared" si="2" ref="H18:H23">D18+E18+F18+G18</f>
        <v>25222</v>
      </c>
      <c r="I18" s="145">
        <v>11580</v>
      </c>
      <c r="J18" s="146">
        <v>1553</v>
      </c>
      <c r="K18" s="147">
        <v>9603</v>
      </c>
      <c r="L18" s="148">
        <v>3735</v>
      </c>
      <c r="M18" s="149">
        <f t="shared" si="0"/>
        <v>26471</v>
      </c>
      <c r="N18" s="145">
        <f aca="true" t="shared" si="3" ref="N18:N23">M18-H18</f>
        <v>1249</v>
      </c>
      <c r="O18" s="150">
        <f aca="true" t="shared" si="4" ref="O18:O23">N18/H18</f>
        <v>0.04952026009039727</v>
      </c>
      <c r="P18" s="22"/>
    </row>
    <row r="19" spans="1:16" ht="15.75" customHeight="1">
      <c r="A19" s="140"/>
      <c r="B19" s="141"/>
      <c r="C19" s="166" t="s">
        <v>65</v>
      </c>
      <c r="D19" s="147">
        <v>10908</v>
      </c>
      <c r="E19" s="146">
        <v>1513</v>
      </c>
      <c r="F19" s="147">
        <v>9072</v>
      </c>
      <c r="G19" s="148">
        <f t="shared" si="1"/>
        <v>3393</v>
      </c>
      <c r="H19" s="149">
        <f t="shared" si="2"/>
        <v>24886</v>
      </c>
      <c r="I19" s="145">
        <v>11232</v>
      </c>
      <c r="J19" s="146">
        <v>1553</v>
      </c>
      <c r="K19" s="147">
        <v>9603</v>
      </c>
      <c r="L19" s="148">
        <v>3735</v>
      </c>
      <c r="M19" s="149">
        <f t="shared" si="0"/>
        <v>26123</v>
      </c>
      <c r="N19" s="145">
        <f t="shared" si="3"/>
        <v>1237</v>
      </c>
      <c r="O19" s="150">
        <f t="shared" si="4"/>
        <v>0.049706662380454875</v>
      </c>
      <c r="P19" s="22"/>
    </row>
    <row r="20" spans="1:16" ht="15.75" customHeight="1">
      <c r="A20" s="140"/>
      <c r="B20" s="141"/>
      <c r="C20" s="166" t="s">
        <v>66</v>
      </c>
      <c r="D20" s="147">
        <v>9756</v>
      </c>
      <c r="E20" s="146">
        <v>1513</v>
      </c>
      <c r="F20" s="147">
        <v>9072</v>
      </c>
      <c r="G20" s="147">
        <f t="shared" si="1"/>
        <v>3393</v>
      </c>
      <c r="H20" s="149">
        <f t="shared" si="2"/>
        <v>23734</v>
      </c>
      <c r="I20" s="145">
        <v>9996</v>
      </c>
      <c r="J20" s="146">
        <v>1553</v>
      </c>
      <c r="K20" s="147">
        <v>9603</v>
      </c>
      <c r="L20" s="148">
        <v>3735</v>
      </c>
      <c r="M20" s="149">
        <f t="shared" si="0"/>
        <v>24887</v>
      </c>
      <c r="N20" s="145">
        <f t="shared" si="3"/>
        <v>1153</v>
      </c>
      <c r="O20" s="150">
        <f t="shared" si="4"/>
        <v>0.04858009606471728</v>
      </c>
      <c r="P20" s="22"/>
    </row>
    <row r="21" spans="1:16" ht="15.75" customHeight="1">
      <c r="A21" s="140"/>
      <c r="B21" s="141"/>
      <c r="C21" s="151" t="s">
        <v>4</v>
      </c>
      <c r="D21" s="147">
        <v>8904</v>
      </c>
      <c r="E21" s="146">
        <v>1513</v>
      </c>
      <c r="F21" s="147">
        <v>9072</v>
      </c>
      <c r="G21" s="148">
        <f t="shared" si="1"/>
        <v>3393</v>
      </c>
      <c r="H21" s="149">
        <f t="shared" si="2"/>
        <v>22882</v>
      </c>
      <c r="I21" s="145">
        <v>9120</v>
      </c>
      <c r="J21" s="146">
        <v>1553</v>
      </c>
      <c r="K21" s="147">
        <v>9603</v>
      </c>
      <c r="L21" s="148">
        <v>3735</v>
      </c>
      <c r="M21" s="149">
        <f t="shared" si="0"/>
        <v>24011</v>
      </c>
      <c r="N21" s="145">
        <f t="shared" si="3"/>
        <v>1129</v>
      </c>
      <c r="O21" s="150">
        <f t="shared" si="4"/>
        <v>0.049340092649243945</v>
      </c>
      <c r="P21" s="22"/>
    </row>
    <row r="22" spans="1:16" ht="15.75" customHeight="1">
      <c r="A22" s="140"/>
      <c r="B22" s="141"/>
      <c r="C22" s="166" t="s">
        <v>67</v>
      </c>
      <c r="D22" s="167">
        <v>10020</v>
      </c>
      <c r="E22" s="146">
        <v>1513</v>
      </c>
      <c r="F22" s="147">
        <v>9072</v>
      </c>
      <c r="G22" s="148">
        <f t="shared" si="1"/>
        <v>3393</v>
      </c>
      <c r="H22" s="149">
        <f t="shared" si="2"/>
        <v>23998</v>
      </c>
      <c r="I22" s="145">
        <v>10320</v>
      </c>
      <c r="J22" s="146">
        <v>1553</v>
      </c>
      <c r="K22" s="147">
        <v>9603</v>
      </c>
      <c r="L22" s="148">
        <v>3735</v>
      </c>
      <c r="M22" s="149">
        <f t="shared" si="0"/>
        <v>25211</v>
      </c>
      <c r="N22" s="145">
        <f t="shared" si="3"/>
        <v>1213</v>
      </c>
      <c r="O22" s="150">
        <f t="shared" si="4"/>
        <v>0.05054587882323527</v>
      </c>
      <c r="P22" s="22"/>
    </row>
    <row r="23" spans="1:15" ht="15.75" customHeight="1">
      <c r="A23" s="140"/>
      <c r="B23" s="141"/>
      <c r="C23" s="151" t="s">
        <v>89</v>
      </c>
      <c r="D23" s="147">
        <f>9906*2</f>
        <v>19812</v>
      </c>
      <c r="E23" s="146">
        <v>1513</v>
      </c>
      <c r="F23" s="147">
        <v>9072</v>
      </c>
      <c r="G23" s="148">
        <f t="shared" si="1"/>
        <v>3393</v>
      </c>
      <c r="H23" s="149">
        <f t="shared" si="2"/>
        <v>33790</v>
      </c>
      <c r="I23" s="145">
        <v>19812</v>
      </c>
      <c r="J23" s="146">
        <v>1553</v>
      </c>
      <c r="K23" s="147">
        <v>9603</v>
      </c>
      <c r="L23" s="148">
        <v>3735</v>
      </c>
      <c r="M23" s="149">
        <f t="shared" si="0"/>
        <v>34703</v>
      </c>
      <c r="N23" s="145">
        <f t="shared" si="3"/>
        <v>913</v>
      </c>
      <c r="O23" s="150">
        <f t="shared" si="4"/>
        <v>0.02701982835158331</v>
      </c>
    </row>
    <row r="24" spans="1:15" ht="15.75" customHeight="1" thickBot="1">
      <c r="A24" s="140"/>
      <c r="B24" s="141"/>
      <c r="C24" s="168" t="s">
        <v>68</v>
      </c>
      <c r="D24" s="152" t="s">
        <v>41</v>
      </c>
      <c r="E24" s="153" t="s">
        <v>41</v>
      </c>
      <c r="F24" s="153" t="s">
        <v>41</v>
      </c>
      <c r="G24" s="153" t="s">
        <v>41</v>
      </c>
      <c r="H24" s="154" t="s">
        <v>41</v>
      </c>
      <c r="I24" s="145">
        <v>12732</v>
      </c>
      <c r="J24" s="146">
        <v>1553</v>
      </c>
      <c r="K24" s="147">
        <v>9603</v>
      </c>
      <c r="L24" s="148">
        <v>3735</v>
      </c>
      <c r="M24" s="149">
        <f t="shared" si="0"/>
        <v>27623</v>
      </c>
      <c r="N24" s="145"/>
      <c r="O24" s="150"/>
    </row>
    <row r="25" spans="1:15" ht="16.5" thickBot="1">
      <c r="A25" s="30" t="s">
        <v>6</v>
      </c>
      <c r="B25" s="137"/>
      <c r="C25" s="137"/>
      <c r="D25" s="169"/>
      <c r="E25" s="170"/>
      <c r="F25" s="137"/>
      <c r="G25" s="137"/>
      <c r="H25" s="171"/>
      <c r="I25" s="169"/>
      <c r="J25" s="170"/>
      <c r="K25" s="137"/>
      <c r="L25" s="170"/>
      <c r="M25" s="171"/>
      <c r="N25" s="169"/>
      <c r="O25" s="139"/>
    </row>
    <row r="26" spans="1:15" ht="15.75" customHeight="1">
      <c r="A26" s="140"/>
      <c r="B26" s="141" t="s">
        <v>2</v>
      </c>
      <c r="C26" s="141"/>
      <c r="D26" s="172"/>
      <c r="E26" s="148"/>
      <c r="F26" s="141"/>
      <c r="G26" s="141"/>
      <c r="H26" s="173"/>
      <c r="I26" s="172"/>
      <c r="J26" s="148"/>
      <c r="K26" s="141"/>
      <c r="L26" s="174"/>
      <c r="M26" s="173"/>
      <c r="N26" s="172"/>
      <c r="O26" s="175"/>
    </row>
    <row r="27" spans="1:15" ht="15.75" customHeight="1">
      <c r="A27" s="140"/>
      <c r="B27" s="141"/>
      <c r="C27" s="141" t="s">
        <v>30</v>
      </c>
      <c r="D27" s="145">
        <v>3084</v>
      </c>
      <c r="E27" s="147">
        <v>1009</v>
      </c>
      <c r="F27" s="147">
        <v>9150</v>
      </c>
      <c r="G27" s="148">
        <f>6786/2</f>
        <v>3393</v>
      </c>
      <c r="H27" s="149">
        <f>D27+E27+F27+G27</f>
        <v>16636</v>
      </c>
      <c r="I27" s="145">
        <v>3192</v>
      </c>
      <c r="J27" s="147">
        <v>1025</v>
      </c>
      <c r="K27" s="147">
        <v>9500</v>
      </c>
      <c r="L27" s="148">
        <v>3735</v>
      </c>
      <c r="M27" s="149">
        <f aca="true" t="shared" si="5" ref="M27:M35">I27+J27+K27+L27</f>
        <v>17452</v>
      </c>
      <c r="N27" s="145">
        <f>M27-H27</f>
        <v>816</v>
      </c>
      <c r="O27" s="150">
        <f>N27/H27</f>
        <v>0.049050252464534747</v>
      </c>
    </row>
    <row r="28" spans="1:15" ht="15.75" customHeight="1">
      <c r="A28" s="140"/>
      <c r="B28" s="141"/>
      <c r="C28" s="141" t="s">
        <v>70</v>
      </c>
      <c r="D28" s="145">
        <v>3324</v>
      </c>
      <c r="E28" s="147">
        <v>1009</v>
      </c>
      <c r="F28" s="147">
        <v>9150</v>
      </c>
      <c r="G28" s="148">
        <f>6786/2</f>
        <v>3393</v>
      </c>
      <c r="H28" s="149">
        <f>D28+E28+F28+G28</f>
        <v>16876</v>
      </c>
      <c r="I28" s="145">
        <v>3444</v>
      </c>
      <c r="J28" s="147">
        <v>1025</v>
      </c>
      <c r="K28" s="147">
        <v>9500</v>
      </c>
      <c r="L28" s="148">
        <v>3735</v>
      </c>
      <c r="M28" s="149">
        <f t="shared" si="5"/>
        <v>17704</v>
      </c>
      <c r="N28" s="145">
        <f>M28-H28</f>
        <v>828</v>
      </c>
      <c r="O28" s="150">
        <f>N28/H28</f>
        <v>0.04906375918464091</v>
      </c>
    </row>
    <row r="29" spans="1:15" ht="15.75" customHeight="1">
      <c r="A29" s="140"/>
      <c r="B29" s="141"/>
      <c r="C29" s="141" t="s">
        <v>24</v>
      </c>
      <c r="D29" s="145">
        <v>3792</v>
      </c>
      <c r="E29" s="147">
        <v>1009</v>
      </c>
      <c r="F29" s="147">
        <v>9150</v>
      </c>
      <c r="G29" s="148">
        <f>6786/2</f>
        <v>3393</v>
      </c>
      <c r="H29" s="149">
        <f>D29+E29+F29+G29</f>
        <v>17344</v>
      </c>
      <c r="I29" s="145">
        <v>3924</v>
      </c>
      <c r="J29" s="147">
        <v>1025</v>
      </c>
      <c r="K29" s="147">
        <v>9500</v>
      </c>
      <c r="L29" s="148">
        <v>3735</v>
      </c>
      <c r="M29" s="149">
        <f t="shared" si="5"/>
        <v>18184</v>
      </c>
      <c r="N29" s="145">
        <f>M29-H29</f>
        <v>840</v>
      </c>
      <c r="O29" s="150">
        <f>N29/H29</f>
        <v>0.04843173431734318</v>
      </c>
    </row>
    <row r="30" spans="1:15" ht="15.75" customHeight="1">
      <c r="A30" s="140"/>
      <c r="B30" s="141"/>
      <c r="C30" s="141" t="s">
        <v>20</v>
      </c>
      <c r="D30" s="157">
        <v>4428</v>
      </c>
      <c r="E30" s="159">
        <v>1009</v>
      </c>
      <c r="F30" s="147">
        <v>9150</v>
      </c>
      <c r="G30" s="160">
        <f>6786/2</f>
        <v>3393</v>
      </c>
      <c r="H30" s="161">
        <f>D30+E30+F30+G30</f>
        <v>17980</v>
      </c>
      <c r="I30" s="157">
        <v>4428</v>
      </c>
      <c r="J30" s="159">
        <v>1025</v>
      </c>
      <c r="K30" s="147">
        <v>9500</v>
      </c>
      <c r="L30" s="160">
        <v>3735</v>
      </c>
      <c r="M30" s="161">
        <f t="shared" si="5"/>
        <v>18688</v>
      </c>
      <c r="N30" s="157">
        <f>M30-H30</f>
        <v>708</v>
      </c>
      <c r="O30" s="162">
        <f>N30/H30</f>
        <v>0.03937708565072302</v>
      </c>
    </row>
    <row r="31" spans="1:15" ht="15.75" customHeight="1">
      <c r="A31" s="163"/>
      <c r="B31" s="164" t="s">
        <v>5</v>
      </c>
      <c r="C31" s="164"/>
      <c r="D31" s="145"/>
      <c r="E31" s="147"/>
      <c r="F31" s="165"/>
      <c r="G31" s="148"/>
      <c r="H31" s="149"/>
      <c r="I31" s="145"/>
      <c r="J31" s="147"/>
      <c r="K31" s="165"/>
      <c r="L31" s="148"/>
      <c r="M31" s="149"/>
      <c r="N31" s="145"/>
      <c r="O31" s="150"/>
    </row>
    <row r="32" spans="1:15" ht="15.75" customHeight="1">
      <c r="A32" s="140"/>
      <c r="B32" s="141"/>
      <c r="C32" s="141" t="s">
        <v>83</v>
      </c>
      <c r="D32" s="145">
        <v>5832</v>
      </c>
      <c r="E32" s="147">
        <v>1009</v>
      </c>
      <c r="F32" s="147">
        <v>9072</v>
      </c>
      <c r="G32" s="148">
        <f>6786/2</f>
        <v>3393</v>
      </c>
      <c r="H32" s="149">
        <f>D32+E32+F32+G32</f>
        <v>19306</v>
      </c>
      <c r="I32" s="145">
        <v>5832</v>
      </c>
      <c r="J32" s="147">
        <v>1025</v>
      </c>
      <c r="K32" s="147">
        <v>9603</v>
      </c>
      <c r="L32" s="148">
        <v>3735</v>
      </c>
      <c r="M32" s="149">
        <f t="shared" si="5"/>
        <v>20195</v>
      </c>
      <c r="N32" s="145">
        <f>M32-H32</f>
        <v>889</v>
      </c>
      <c r="O32" s="150">
        <f>N32/H32</f>
        <v>0.046047860768672955</v>
      </c>
    </row>
    <row r="33" spans="1:15" ht="15.75" customHeight="1">
      <c r="A33" s="140"/>
      <c r="B33" s="141"/>
      <c r="C33" s="141" t="s">
        <v>84</v>
      </c>
      <c r="D33" s="145">
        <v>6384</v>
      </c>
      <c r="E33" s="147">
        <v>1009</v>
      </c>
      <c r="F33" s="147">
        <v>9072</v>
      </c>
      <c r="G33" s="148">
        <f>6786/2</f>
        <v>3393</v>
      </c>
      <c r="H33" s="149">
        <f>D33+E33+F33+G33</f>
        <v>19858</v>
      </c>
      <c r="I33" s="145">
        <v>6600</v>
      </c>
      <c r="J33" s="147">
        <v>1025</v>
      </c>
      <c r="K33" s="147">
        <v>9603</v>
      </c>
      <c r="L33" s="148">
        <v>3735</v>
      </c>
      <c r="M33" s="149">
        <f t="shared" si="5"/>
        <v>20963</v>
      </c>
      <c r="N33" s="145">
        <f>M33-H33</f>
        <v>1105</v>
      </c>
      <c r="O33" s="150">
        <f>N33/H33</f>
        <v>0.05564508006848625</v>
      </c>
    </row>
    <row r="34" spans="1:15" ht="15.75" customHeight="1">
      <c r="A34" s="140"/>
      <c r="B34" s="141"/>
      <c r="C34" s="141" t="s">
        <v>85</v>
      </c>
      <c r="D34" s="145">
        <v>6804</v>
      </c>
      <c r="E34" s="147">
        <v>1009</v>
      </c>
      <c r="F34" s="147">
        <v>9072</v>
      </c>
      <c r="G34" s="148">
        <f>6786/2</f>
        <v>3393</v>
      </c>
      <c r="H34" s="149">
        <f>D34+E34+F34+G34</f>
        <v>20278</v>
      </c>
      <c r="I34" s="145">
        <v>7044</v>
      </c>
      <c r="J34" s="147">
        <v>1025</v>
      </c>
      <c r="K34" s="147">
        <v>9603</v>
      </c>
      <c r="L34" s="148">
        <v>3735</v>
      </c>
      <c r="M34" s="149">
        <f t="shared" si="5"/>
        <v>21407</v>
      </c>
      <c r="N34" s="145">
        <f>M34-H34</f>
        <v>1129</v>
      </c>
      <c r="O34" s="150">
        <f>N34/H34</f>
        <v>0.05567610217970214</v>
      </c>
    </row>
    <row r="35" spans="1:15" ht="15.75" customHeight="1" thickBot="1">
      <c r="A35" s="140"/>
      <c r="B35" s="141"/>
      <c r="C35" s="141" t="s">
        <v>86</v>
      </c>
      <c r="D35" s="145">
        <v>7164</v>
      </c>
      <c r="E35" s="147">
        <v>1009</v>
      </c>
      <c r="F35" s="147">
        <v>9072</v>
      </c>
      <c r="G35" s="148">
        <f>6786/2</f>
        <v>3393</v>
      </c>
      <c r="H35" s="149">
        <f>D35+E35+F35+G35</f>
        <v>20638</v>
      </c>
      <c r="I35" s="145">
        <v>7044</v>
      </c>
      <c r="J35" s="147">
        <v>1025</v>
      </c>
      <c r="K35" s="147">
        <v>9603</v>
      </c>
      <c r="L35" s="148">
        <v>3735</v>
      </c>
      <c r="M35" s="149">
        <f t="shared" si="5"/>
        <v>21407</v>
      </c>
      <c r="N35" s="145">
        <f>M35-H35</f>
        <v>769</v>
      </c>
      <c r="O35" s="150">
        <f>N35/H35</f>
        <v>0.03726136253512937</v>
      </c>
    </row>
    <row r="36" spans="1:15" ht="16.5" thickBot="1">
      <c r="A36" s="30" t="s">
        <v>102</v>
      </c>
      <c r="B36" s="137"/>
      <c r="C36" s="137"/>
      <c r="D36" s="169"/>
      <c r="E36" s="170"/>
      <c r="F36" s="170"/>
      <c r="G36" s="137"/>
      <c r="H36" s="171"/>
      <c r="I36" s="169"/>
      <c r="J36" s="170"/>
      <c r="K36" s="170"/>
      <c r="L36" s="170"/>
      <c r="M36" s="171"/>
      <c r="N36" s="170"/>
      <c r="O36" s="139"/>
    </row>
    <row r="37" spans="1:18" ht="15.75" customHeight="1">
      <c r="A37" s="142"/>
      <c r="B37" s="143" t="s">
        <v>2</v>
      </c>
      <c r="C37" s="176"/>
      <c r="D37" s="174"/>
      <c r="E37" s="174"/>
      <c r="F37" s="174"/>
      <c r="G37" s="143"/>
      <c r="H37" s="177"/>
      <c r="I37" s="178"/>
      <c r="J37" s="174"/>
      <c r="K37" s="174"/>
      <c r="L37" s="174"/>
      <c r="M37" s="179"/>
      <c r="N37" s="178"/>
      <c r="O37" s="144"/>
      <c r="Q37" s="18"/>
      <c r="R37" s="18"/>
    </row>
    <row r="38" spans="1:18" ht="15.75" customHeight="1">
      <c r="A38" s="140"/>
      <c r="B38" s="141"/>
      <c r="C38" s="151" t="s">
        <v>14</v>
      </c>
      <c r="D38" s="145">
        <v>3504</v>
      </c>
      <c r="E38" s="147">
        <v>706.82</v>
      </c>
      <c r="F38" s="180">
        <v>9072</v>
      </c>
      <c r="G38" s="148">
        <f>6786/2</f>
        <v>3393</v>
      </c>
      <c r="H38" s="149">
        <f aca="true" t="shared" si="6" ref="H38:H50">D38+E38+F38+G38</f>
        <v>16675.82</v>
      </c>
      <c r="I38" s="145">
        <v>3636</v>
      </c>
      <c r="J38" s="147">
        <v>815</v>
      </c>
      <c r="K38" s="180">
        <v>9603</v>
      </c>
      <c r="L38" s="148">
        <v>3735</v>
      </c>
      <c r="M38" s="149">
        <f aca="true" t="shared" si="7" ref="M38:M50">I38+J38+K38+L38</f>
        <v>17789</v>
      </c>
      <c r="N38" s="145">
        <f>M38-H38</f>
        <v>1113.1800000000003</v>
      </c>
      <c r="O38" s="150">
        <f>N38/H38</f>
        <v>0.06675413862706603</v>
      </c>
      <c r="P38" s="19"/>
      <c r="Q38" s="10"/>
      <c r="R38" s="11"/>
    </row>
    <row r="39" spans="1:18" ht="15.75" customHeight="1">
      <c r="A39" s="140"/>
      <c r="B39" s="141"/>
      <c r="C39" s="151" t="s">
        <v>27</v>
      </c>
      <c r="D39" s="181">
        <v>3768</v>
      </c>
      <c r="E39" s="159">
        <v>706.82</v>
      </c>
      <c r="F39" s="182">
        <v>9072</v>
      </c>
      <c r="G39" s="160">
        <f>6786/2</f>
        <v>3393</v>
      </c>
      <c r="H39" s="161">
        <f t="shared" si="6"/>
        <v>16939.82</v>
      </c>
      <c r="I39" s="245">
        <v>3768</v>
      </c>
      <c r="J39" s="159">
        <v>815</v>
      </c>
      <c r="K39" s="182">
        <v>9603</v>
      </c>
      <c r="L39" s="160">
        <v>3735</v>
      </c>
      <c r="M39" s="161">
        <f t="shared" si="7"/>
        <v>17921</v>
      </c>
      <c r="N39" s="157">
        <f>M39-H39</f>
        <v>981.1800000000003</v>
      </c>
      <c r="O39" s="162">
        <f>N39/H39</f>
        <v>0.05792151274334676</v>
      </c>
      <c r="P39" s="19"/>
      <c r="Q39" s="27"/>
      <c r="R39" s="11"/>
    </row>
    <row r="40" spans="1:16" ht="15.75" customHeight="1">
      <c r="A40" s="163"/>
      <c r="B40" s="164" t="s">
        <v>5</v>
      </c>
      <c r="C40" s="183"/>
      <c r="D40" s="145"/>
      <c r="E40" s="147"/>
      <c r="F40" s="184"/>
      <c r="G40" s="148"/>
      <c r="H40" s="149"/>
      <c r="I40" s="145"/>
      <c r="J40" s="147"/>
      <c r="K40" s="184"/>
      <c r="L40" s="148"/>
      <c r="M40" s="149"/>
      <c r="N40" s="145"/>
      <c r="O40" s="150"/>
      <c r="P40" s="19"/>
    </row>
    <row r="41" spans="1:16" ht="15.75" customHeight="1">
      <c r="A41" s="140"/>
      <c r="B41" s="141"/>
      <c r="C41" s="151" t="s">
        <v>8</v>
      </c>
      <c r="D41" s="145">
        <v>4388</v>
      </c>
      <c r="E41" s="147">
        <v>706.82</v>
      </c>
      <c r="F41" s="147">
        <v>9072</v>
      </c>
      <c r="G41" s="148">
        <f aca="true" t="shared" si="8" ref="G41:G50">6786/2</f>
        <v>3393</v>
      </c>
      <c r="H41" s="149">
        <f t="shared" si="6"/>
        <v>17559.82</v>
      </c>
      <c r="I41" s="145">
        <v>4344</v>
      </c>
      <c r="J41" s="147">
        <v>815</v>
      </c>
      <c r="K41" s="147">
        <v>9603</v>
      </c>
      <c r="L41" s="148">
        <v>3735</v>
      </c>
      <c r="M41" s="149">
        <f t="shared" si="7"/>
        <v>18497</v>
      </c>
      <c r="N41" s="145">
        <f aca="true" t="shared" si="9" ref="N41:N50">M41-H41</f>
        <v>937.1800000000003</v>
      </c>
      <c r="O41" s="150">
        <f aca="true" t="shared" si="10" ref="O41:O50">N41/H41</f>
        <v>0.05337070653343829</v>
      </c>
      <c r="P41" s="19"/>
    </row>
    <row r="42" spans="1:16" ht="15.75" customHeight="1">
      <c r="A42" s="140"/>
      <c r="B42" s="141"/>
      <c r="C42" s="166" t="s">
        <v>9</v>
      </c>
      <c r="D42" s="145">
        <v>5290</v>
      </c>
      <c r="E42" s="147">
        <v>706.82</v>
      </c>
      <c r="F42" s="147">
        <v>9072</v>
      </c>
      <c r="G42" s="148">
        <f t="shared" si="8"/>
        <v>3393</v>
      </c>
      <c r="H42" s="149">
        <f t="shared" si="6"/>
        <v>18461.82</v>
      </c>
      <c r="I42" s="145">
        <v>5244</v>
      </c>
      <c r="J42" s="147">
        <v>815</v>
      </c>
      <c r="K42" s="147">
        <v>9603</v>
      </c>
      <c r="L42" s="148">
        <v>3735</v>
      </c>
      <c r="M42" s="149">
        <f t="shared" si="7"/>
        <v>19397</v>
      </c>
      <c r="N42" s="145">
        <f t="shared" si="9"/>
        <v>935.1800000000003</v>
      </c>
      <c r="O42" s="150">
        <f t="shared" si="10"/>
        <v>0.050654810847467924</v>
      </c>
      <c r="P42" s="19"/>
    </row>
    <row r="43" spans="1:16" ht="15.75" customHeight="1">
      <c r="A43" s="140"/>
      <c r="B43" s="141"/>
      <c r="C43" s="166" t="s">
        <v>4</v>
      </c>
      <c r="D43" s="145">
        <v>5356</v>
      </c>
      <c r="E43" s="147">
        <v>706.82</v>
      </c>
      <c r="F43" s="147">
        <v>9072</v>
      </c>
      <c r="G43" s="148">
        <f t="shared" si="8"/>
        <v>3393</v>
      </c>
      <c r="H43" s="149">
        <f t="shared" si="6"/>
        <v>18527.82</v>
      </c>
      <c r="I43" s="145">
        <v>5304</v>
      </c>
      <c r="J43" s="147">
        <v>815</v>
      </c>
      <c r="K43" s="147">
        <v>9603</v>
      </c>
      <c r="L43" s="148">
        <v>3735</v>
      </c>
      <c r="M43" s="149">
        <f t="shared" si="7"/>
        <v>19457</v>
      </c>
      <c r="N43" s="145">
        <f t="shared" si="9"/>
        <v>929.1800000000003</v>
      </c>
      <c r="O43" s="150">
        <f t="shared" si="10"/>
        <v>0.05015053039159493</v>
      </c>
      <c r="P43" s="19"/>
    </row>
    <row r="44" spans="1:16" ht="15.75" customHeight="1">
      <c r="A44" s="140"/>
      <c r="B44" s="141"/>
      <c r="C44" s="166" t="s">
        <v>50</v>
      </c>
      <c r="D44" s="145">
        <v>3522</v>
      </c>
      <c r="E44" s="147">
        <v>706.82</v>
      </c>
      <c r="F44" s="147">
        <v>9073</v>
      </c>
      <c r="G44" s="147">
        <f t="shared" si="8"/>
        <v>3393</v>
      </c>
      <c r="H44" s="149">
        <f t="shared" si="6"/>
        <v>16694.82</v>
      </c>
      <c r="I44" s="145">
        <v>3492</v>
      </c>
      <c r="J44" s="147">
        <v>815</v>
      </c>
      <c r="K44" s="147">
        <v>9603</v>
      </c>
      <c r="L44" s="148">
        <v>3735</v>
      </c>
      <c r="M44" s="149">
        <f t="shared" si="7"/>
        <v>17645</v>
      </c>
      <c r="N44" s="145">
        <f t="shared" si="9"/>
        <v>950.1800000000003</v>
      </c>
      <c r="O44" s="150">
        <f t="shared" si="10"/>
        <v>0.056914659756738935</v>
      </c>
      <c r="P44" s="19"/>
    </row>
    <row r="45" spans="1:16" ht="15.75" customHeight="1">
      <c r="A45" s="140"/>
      <c r="B45" s="141"/>
      <c r="C45" s="185" t="s">
        <v>71</v>
      </c>
      <c r="D45" s="145">
        <v>5356</v>
      </c>
      <c r="E45" s="147">
        <v>706.82</v>
      </c>
      <c r="F45" s="147">
        <v>9073</v>
      </c>
      <c r="G45" s="147">
        <f t="shared" si="8"/>
        <v>3393</v>
      </c>
      <c r="H45" s="149">
        <f>D45+E45+F45+G45</f>
        <v>18528.82</v>
      </c>
      <c r="I45" s="145">
        <v>5628</v>
      </c>
      <c r="J45" s="147">
        <v>815</v>
      </c>
      <c r="K45" s="147">
        <v>9603</v>
      </c>
      <c r="L45" s="148">
        <v>3735</v>
      </c>
      <c r="M45" s="149">
        <f t="shared" si="7"/>
        <v>19781</v>
      </c>
      <c r="N45" s="145">
        <f>M45-H45</f>
        <v>1252.1800000000003</v>
      </c>
      <c r="O45" s="150">
        <f>N45/H45</f>
        <v>0.06758012652721546</v>
      </c>
      <c r="P45" s="19"/>
    </row>
    <row r="46" spans="1:16" ht="15.75" customHeight="1">
      <c r="A46" s="140"/>
      <c r="B46" s="141"/>
      <c r="C46" s="151" t="s">
        <v>28</v>
      </c>
      <c r="D46" s="145">
        <v>6108</v>
      </c>
      <c r="E46" s="147">
        <v>706.82</v>
      </c>
      <c r="F46" s="147">
        <v>9072</v>
      </c>
      <c r="G46" s="148">
        <f t="shared" si="8"/>
        <v>3393</v>
      </c>
      <c r="H46" s="149">
        <f t="shared" si="6"/>
        <v>19279.82</v>
      </c>
      <c r="I46" s="145">
        <v>6048</v>
      </c>
      <c r="J46" s="147">
        <v>815</v>
      </c>
      <c r="K46" s="147">
        <v>9603</v>
      </c>
      <c r="L46" s="148">
        <v>3735</v>
      </c>
      <c r="M46" s="149">
        <f t="shared" si="7"/>
        <v>20201</v>
      </c>
      <c r="N46" s="145">
        <f t="shared" si="9"/>
        <v>921.1800000000003</v>
      </c>
      <c r="O46" s="150">
        <f t="shared" si="10"/>
        <v>0.04777949171724634</v>
      </c>
      <c r="P46" s="19"/>
    </row>
    <row r="47" spans="1:16" ht="15.75" customHeight="1">
      <c r="A47" s="140"/>
      <c r="B47" s="141"/>
      <c r="C47" s="151" t="s">
        <v>10</v>
      </c>
      <c r="D47" s="145">
        <v>5356</v>
      </c>
      <c r="E47" s="147">
        <v>706.82</v>
      </c>
      <c r="F47" s="147">
        <v>9072</v>
      </c>
      <c r="G47" s="148">
        <f t="shared" si="8"/>
        <v>3393</v>
      </c>
      <c r="H47" s="149">
        <f t="shared" si="6"/>
        <v>18527.82</v>
      </c>
      <c r="I47" s="145">
        <v>5304</v>
      </c>
      <c r="J47" s="147">
        <v>815</v>
      </c>
      <c r="K47" s="147">
        <v>9603</v>
      </c>
      <c r="L47" s="148">
        <v>3735</v>
      </c>
      <c r="M47" s="149">
        <f t="shared" si="7"/>
        <v>19457</v>
      </c>
      <c r="N47" s="145">
        <f t="shared" si="9"/>
        <v>929.1800000000003</v>
      </c>
      <c r="O47" s="150">
        <f t="shared" si="10"/>
        <v>0.05015053039159493</v>
      </c>
      <c r="P47" s="19"/>
    </row>
    <row r="48" spans="1:16" ht="15.75" customHeight="1">
      <c r="A48" s="140"/>
      <c r="B48" s="141"/>
      <c r="C48" s="151" t="s">
        <v>7</v>
      </c>
      <c r="D48" s="145">
        <v>4314</v>
      </c>
      <c r="E48" s="147">
        <v>706.82</v>
      </c>
      <c r="F48" s="147">
        <v>9072</v>
      </c>
      <c r="G48" s="148">
        <f t="shared" si="8"/>
        <v>3393</v>
      </c>
      <c r="H48" s="149">
        <f t="shared" si="6"/>
        <v>17485.82</v>
      </c>
      <c r="I48" s="145">
        <v>4272</v>
      </c>
      <c r="J48" s="147">
        <v>815</v>
      </c>
      <c r="K48" s="147">
        <v>9603</v>
      </c>
      <c r="L48" s="148">
        <v>3735</v>
      </c>
      <c r="M48" s="149">
        <f t="shared" si="7"/>
        <v>18425</v>
      </c>
      <c r="N48" s="145">
        <f t="shared" si="9"/>
        <v>939.1800000000003</v>
      </c>
      <c r="O48" s="150">
        <f t="shared" si="10"/>
        <v>0.053710949786741506</v>
      </c>
      <c r="P48" s="19"/>
    </row>
    <row r="49" spans="1:16" ht="15.75" customHeight="1">
      <c r="A49" s="140"/>
      <c r="B49" s="141"/>
      <c r="C49" s="166" t="s">
        <v>51</v>
      </c>
      <c r="D49" s="145">
        <v>9420</v>
      </c>
      <c r="E49" s="147">
        <v>706.82</v>
      </c>
      <c r="F49" s="147">
        <v>9073</v>
      </c>
      <c r="G49" s="147">
        <f t="shared" si="8"/>
        <v>3393</v>
      </c>
      <c r="H49" s="149">
        <f t="shared" si="6"/>
        <v>22592.82</v>
      </c>
      <c r="I49" s="145">
        <v>9324</v>
      </c>
      <c r="J49" s="147">
        <v>815</v>
      </c>
      <c r="K49" s="147">
        <v>9603</v>
      </c>
      <c r="L49" s="148">
        <v>3735</v>
      </c>
      <c r="M49" s="149">
        <f t="shared" si="7"/>
        <v>23477</v>
      </c>
      <c r="N49" s="145">
        <f t="shared" si="9"/>
        <v>884.1800000000003</v>
      </c>
      <c r="O49" s="150">
        <f t="shared" si="10"/>
        <v>0.03913544214489383</v>
      </c>
      <c r="P49" s="19"/>
    </row>
    <row r="50" spans="1:16" ht="15.75" customHeight="1" thickBot="1">
      <c r="A50" s="186"/>
      <c r="B50" s="187"/>
      <c r="C50" s="188" t="s">
        <v>25</v>
      </c>
      <c r="D50" s="189">
        <v>6132</v>
      </c>
      <c r="E50" s="190">
        <v>706.82</v>
      </c>
      <c r="F50" s="190">
        <v>9072</v>
      </c>
      <c r="G50" s="191">
        <f t="shared" si="8"/>
        <v>3393</v>
      </c>
      <c r="H50" s="192">
        <f t="shared" si="6"/>
        <v>19303.82</v>
      </c>
      <c r="I50" s="189">
        <v>6072</v>
      </c>
      <c r="J50" s="190">
        <v>815</v>
      </c>
      <c r="K50" s="190">
        <v>9603</v>
      </c>
      <c r="L50" s="191">
        <v>3735</v>
      </c>
      <c r="M50" s="192">
        <f t="shared" si="7"/>
        <v>20225</v>
      </c>
      <c r="N50" s="189">
        <f t="shared" si="9"/>
        <v>921.1800000000003</v>
      </c>
      <c r="O50" s="193">
        <f t="shared" si="10"/>
        <v>0.04772008856278189</v>
      </c>
      <c r="P50" s="19"/>
    </row>
    <row r="51" spans="1:15" ht="19.5" thickBot="1">
      <c r="A51" s="30" t="s">
        <v>53</v>
      </c>
      <c r="B51" s="137"/>
      <c r="C51" s="137"/>
      <c r="D51" s="137"/>
      <c r="E51" s="137"/>
      <c r="F51" s="137"/>
      <c r="G51" s="137"/>
      <c r="H51" s="170"/>
      <c r="I51" s="170"/>
      <c r="J51" s="170"/>
      <c r="K51" s="170"/>
      <c r="L51" s="170"/>
      <c r="M51" s="170"/>
      <c r="N51" s="170"/>
      <c r="O51" s="139"/>
    </row>
    <row r="52" spans="1:15" ht="15.75" customHeight="1">
      <c r="A52" s="140"/>
      <c r="B52" s="141" t="s">
        <v>2</v>
      </c>
      <c r="C52" s="141"/>
      <c r="D52" s="140"/>
      <c r="E52" s="141"/>
      <c r="F52" s="141"/>
      <c r="G52" s="141"/>
      <c r="H52" s="194"/>
      <c r="I52" s="195"/>
      <c r="J52" s="185"/>
      <c r="K52" s="185"/>
      <c r="L52" s="147"/>
      <c r="M52" s="150"/>
      <c r="N52" s="185"/>
      <c r="O52" s="196"/>
    </row>
    <row r="53" spans="1:15" ht="15.75" customHeight="1">
      <c r="A53" s="140"/>
      <c r="B53" s="141"/>
      <c r="C53" s="141" t="s">
        <v>13</v>
      </c>
      <c r="D53" s="145">
        <v>4578</v>
      </c>
      <c r="E53" s="147">
        <v>276.7</v>
      </c>
      <c r="F53" s="147">
        <v>9072</v>
      </c>
      <c r="G53" s="148">
        <f>6786/2</f>
        <v>3393</v>
      </c>
      <c r="H53" s="149">
        <f aca="true" t="shared" si="11" ref="H53:H69">D53+E53+F53+G53</f>
        <v>17319.7</v>
      </c>
      <c r="I53" s="145">
        <v>4740</v>
      </c>
      <c r="J53" s="147">
        <v>277</v>
      </c>
      <c r="K53" s="147">
        <v>9603</v>
      </c>
      <c r="L53" s="147">
        <v>3735</v>
      </c>
      <c r="M53" s="149">
        <f aca="true" t="shared" si="12" ref="M53:M69">I53+J53+K53+L53</f>
        <v>18355</v>
      </c>
      <c r="N53" s="147">
        <f>M53-H53</f>
        <v>1035.2999999999993</v>
      </c>
      <c r="O53" s="150">
        <f>N53/H53</f>
        <v>0.059775862168513265</v>
      </c>
    </row>
    <row r="54" spans="1:15" ht="15.75" customHeight="1">
      <c r="A54" s="140"/>
      <c r="B54" s="141"/>
      <c r="C54" s="197" t="s">
        <v>42</v>
      </c>
      <c r="D54" s="157">
        <v>4416</v>
      </c>
      <c r="E54" s="159">
        <v>276.7</v>
      </c>
      <c r="F54" s="159">
        <v>9072</v>
      </c>
      <c r="G54" s="160">
        <f>6786/2</f>
        <v>3393</v>
      </c>
      <c r="H54" s="161">
        <f t="shared" si="11"/>
        <v>17157.7</v>
      </c>
      <c r="I54" s="157">
        <v>4560</v>
      </c>
      <c r="J54" s="159">
        <v>277</v>
      </c>
      <c r="K54" s="159">
        <v>9603</v>
      </c>
      <c r="L54" s="159">
        <v>3735</v>
      </c>
      <c r="M54" s="161">
        <f t="shared" si="12"/>
        <v>18175</v>
      </c>
      <c r="N54" s="159">
        <f>M54-H54</f>
        <v>1017.2999999999993</v>
      </c>
      <c r="O54" s="162">
        <f>N54/H54</f>
        <v>0.05929116373406688</v>
      </c>
    </row>
    <row r="55" spans="1:15" ht="15.75" customHeight="1">
      <c r="A55" s="163"/>
      <c r="B55" s="164" t="s">
        <v>5</v>
      </c>
      <c r="C55" s="164"/>
      <c r="D55" s="145"/>
      <c r="E55" s="147"/>
      <c r="F55" s="147"/>
      <c r="G55" s="147"/>
      <c r="H55" s="149"/>
      <c r="I55" s="145"/>
      <c r="J55" s="147"/>
      <c r="K55" s="147"/>
      <c r="L55" s="147"/>
      <c r="M55" s="149"/>
      <c r="N55" s="147"/>
      <c r="O55" s="150"/>
    </row>
    <row r="56" spans="1:17" ht="15.75" customHeight="1">
      <c r="A56" s="140"/>
      <c r="B56" s="141"/>
      <c r="C56" s="141" t="s">
        <v>43</v>
      </c>
      <c r="D56" s="145">
        <v>4284</v>
      </c>
      <c r="E56" s="147">
        <v>276.7</v>
      </c>
      <c r="F56" s="147">
        <v>9072</v>
      </c>
      <c r="G56" s="148">
        <f aca="true" t="shared" si="13" ref="G56:G69">6786/2</f>
        <v>3393</v>
      </c>
      <c r="H56" s="149">
        <f t="shared" si="11"/>
        <v>17025.7</v>
      </c>
      <c r="I56" s="145">
        <v>4284</v>
      </c>
      <c r="J56" s="147">
        <v>277</v>
      </c>
      <c r="K56" s="147">
        <v>9603</v>
      </c>
      <c r="L56" s="147">
        <v>3735</v>
      </c>
      <c r="M56" s="149">
        <f t="shared" si="12"/>
        <v>17899</v>
      </c>
      <c r="N56" s="147">
        <f aca="true" t="shared" si="14" ref="N56:N69">M56-H56</f>
        <v>873.2999999999993</v>
      </c>
      <c r="O56" s="150">
        <f aca="true" t="shared" si="15" ref="O56:O69">N56/H56</f>
        <v>0.05129304521987344</v>
      </c>
      <c r="Q56" s="22"/>
    </row>
    <row r="57" spans="1:17" ht="15.75" customHeight="1">
      <c r="A57" s="140"/>
      <c r="B57" s="141"/>
      <c r="C57" s="185" t="s">
        <v>72</v>
      </c>
      <c r="D57" s="145">
        <v>3036</v>
      </c>
      <c r="E57" s="147">
        <v>276.7</v>
      </c>
      <c r="F57" s="147">
        <v>9072</v>
      </c>
      <c r="G57" s="148">
        <f t="shared" si="13"/>
        <v>3393</v>
      </c>
      <c r="H57" s="149">
        <f t="shared" si="11"/>
        <v>15777.7</v>
      </c>
      <c r="I57" s="145">
        <v>4800</v>
      </c>
      <c r="J57" s="147">
        <v>277</v>
      </c>
      <c r="K57" s="147">
        <v>9603</v>
      </c>
      <c r="L57" s="147">
        <v>3735</v>
      </c>
      <c r="M57" s="149">
        <f t="shared" si="12"/>
        <v>18415</v>
      </c>
      <c r="N57" s="147">
        <f t="shared" si="14"/>
        <v>2637.2999999999993</v>
      </c>
      <c r="O57" s="150">
        <f t="shared" si="15"/>
        <v>0.16715364089822973</v>
      </c>
      <c r="Q57" s="22"/>
    </row>
    <row r="58" spans="1:17" ht="15.75" customHeight="1">
      <c r="A58" s="140"/>
      <c r="B58" s="141"/>
      <c r="C58" s="185" t="s">
        <v>73</v>
      </c>
      <c r="D58" s="145">
        <v>3036</v>
      </c>
      <c r="E58" s="147">
        <v>276.7</v>
      </c>
      <c r="F58" s="147">
        <v>9072</v>
      </c>
      <c r="G58" s="148">
        <f t="shared" si="13"/>
        <v>3393</v>
      </c>
      <c r="H58" s="149">
        <f>D58+E58+F58+G58</f>
        <v>15777.7</v>
      </c>
      <c r="I58" s="145">
        <v>3936</v>
      </c>
      <c r="J58" s="147">
        <v>277</v>
      </c>
      <c r="K58" s="147">
        <v>9603</v>
      </c>
      <c r="L58" s="147">
        <v>3735</v>
      </c>
      <c r="M58" s="149">
        <f t="shared" si="12"/>
        <v>17551</v>
      </c>
      <c r="N58" s="147">
        <f>M58-H58</f>
        <v>1773.2999999999993</v>
      </c>
      <c r="O58" s="150">
        <f>N58/H58</f>
        <v>0.11239280757017811</v>
      </c>
      <c r="Q58" s="22"/>
    </row>
    <row r="59" spans="1:17" ht="15.75" customHeight="1">
      <c r="A59" s="140"/>
      <c r="B59" s="141"/>
      <c r="C59" s="166" t="s">
        <v>74</v>
      </c>
      <c r="D59" s="152" t="s">
        <v>41</v>
      </c>
      <c r="E59" s="153" t="s">
        <v>41</v>
      </c>
      <c r="F59" s="153" t="s">
        <v>41</v>
      </c>
      <c r="G59" s="153" t="s">
        <v>41</v>
      </c>
      <c r="H59" s="154" t="s">
        <v>41</v>
      </c>
      <c r="I59" s="145">
        <v>5460</v>
      </c>
      <c r="J59" s="147">
        <v>277</v>
      </c>
      <c r="K59" s="147">
        <v>9603</v>
      </c>
      <c r="L59" s="147">
        <v>3735</v>
      </c>
      <c r="M59" s="149">
        <f t="shared" si="12"/>
        <v>19075</v>
      </c>
      <c r="N59" s="147"/>
      <c r="O59" s="150"/>
      <c r="Q59" s="22"/>
    </row>
    <row r="60" spans="1:17" ht="15.75" customHeight="1">
      <c r="A60" s="140"/>
      <c r="B60" s="141"/>
      <c r="C60" s="141" t="s">
        <v>35</v>
      </c>
      <c r="D60" s="145">
        <v>8496</v>
      </c>
      <c r="E60" s="147">
        <v>276.7</v>
      </c>
      <c r="F60" s="147">
        <v>9072</v>
      </c>
      <c r="G60" s="148">
        <f t="shared" si="13"/>
        <v>3393</v>
      </c>
      <c r="H60" s="149">
        <f t="shared" si="11"/>
        <v>21237.7</v>
      </c>
      <c r="I60" s="145">
        <v>8796</v>
      </c>
      <c r="J60" s="147">
        <v>277</v>
      </c>
      <c r="K60" s="147">
        <v>9603</v>
      </c>
      <c r="L60" s="147">
        <v>3735</v>
      </c>
      <c r="M60" s="149">
        <f t="shared" si="12"/>
        <v>22411</v>
      </c>
      <c r="N60" s="147">
        <f t="shared" si="14"/>
        <v>1173.2999999999993</v>
      </c>
      <c r="O60" s="150">
        <f t="shared" si="15"/>
        <v>0.0552460953869769</v>
      </c>
      <c r="Q60" s="22"/>
    </row>
    <row r="61" spans="1:17" ht="15.75" customHeight="1">
      <c r="A61" s="140"/>
      <c r="B61" s="141"/>
      <c r="C61" s="141" t="s">
        <v>36</v>
      </c>
      <c r="D61" s="145">
        <v>5304</v>
      </c>
      <c r="E61" s="147">
        <v>276.7</v>
      </c>
      <c r="F61" s="147">
        <v>9072</v>
      </c>
      <c r="G61" s="148">
        <f t="shared" si="13"/>
        <v>3393</v>
      </c>
      <c r="H61" s="149">
        <f t="shared" si="11"/>
        <v>18045.7</v>
      </c>
      <c r="I61" s="145">
        <v>5496</v>
      </c>
      <c r="J61" s="147">
        <v>277</v>
      </c>
      <c r="K61" s="147">
        <v>9603</v>
      </c>
      <c r="L61" s="147">
        <v>3735</v>
      </c>
      <c r="M61" s="149">
        <f t="shared" si="12"/>
        <v>19111</v>
      </c>
      <c r="N61" s="147">
        <f t="shared" si="14"/>
        <v>1065.2999999999993</v>
      </c>
      <c r="O61" s="150">
        <f t="shared" si="15"/>
        <v>0.05903345395301924</v>
      </c>
      <c r="Q61" s="22"/>
    </row>
    <row r="62" spans="1:17" ht="15.75" customHeight="1">
      <c r="A62" s="140"/>
      <c r="B62" s="141"/>
      <c r="C62" s="185" t="s">
        <v>44</v>
      </c>
      <c r="D62" s="145">
        <v>5304</v>
      </c>
      <c r="E62" s="147">
        <v>276.7</v>
      </c>
      <c r="F62" s="147">
        <v>9072</v>
      </c>
      <c r="G62" s="148">
        <f t="shared" si="13"/>
        <v>3393</v>
      </c>
      <c r="H62" s="149">
        <f t="shared" si="11"/>
        <v>18045.7</v>
      </c>
      <c r="I62" s="145">
        <v>5496</v>
      </c>
      <c r="J62" s="147">
        <v>277</v>
      </c>
      <c r="K62" s="147">
        <v>9603</v>
      </c>
      <c r="L62" s="147">
        <v>3735</v>
      </c>
      <c r="M62" s="149">
        <f t="shared" si="12"/>
        <v>19111</v>
      </c>
      <c r="N62" s="147">
        <f t="shared" si="14"/>
        <v>1065.2999999999993</v>
      </c>
      <c r="O62" s="150">
        <f t="shared" si="15"/>
        <v>0.05903345395301924</v>
      </c>
      <c r="Q62" s="22"/>
    </row>
    <row r="63" spans="1:17" ht="15.75" customHeight="1">
      <c r="A63" s="140"/>
      <c r="B63" s="141"/>
      <c r="C63" s="185" t="s">
        <v>45</v>
      </c>
      <c r="D63" s="145">
        <v>5796</v>
      </c>
      <c r="E63" s="147">
        <v>276.7</v>
      </c>
      <c r="F63" s="147">
        <v>9072</v>
      </c>
      <c r="G63" s="148">
        <f t="shared" si="13"/>
        <v>3393</v>
      </c>
      <c r="H63" s="149">
        <f t="shared" si="11"/>
        <v>18537.7</v>
      </c>
      <c r="I63" s="145">
        <v>6000</v>
      </c>
      <c r="J63" s="147">
        <v>277</v>
      </c>
      <c r="K63" s="147">
        <v>9603</v>
      </c>
      <c r="L63" s="147">
        <v>3735</v>
      </c>
      <c r="M63" s="149">
        <f t="shared" si="12"/>
        <v>19615</v>
      </c>
      <c r="N63" s="147">
        <f t="shared" si="14"/>
        <v>1077.2999999999993</v>
      </c>
      <c r="O63" s="150">
        <f t="shared" si="15"/>
        <v>0.0581140055130895</v>
      </c>
      <c r="Q63" s="22"/>
    </row>
    <row r="64" spans="1:17" ht="15.75" customHeight="1">
      <c r="A64" s="140"/>
      <c r="B64" s="141"/>
      <c r="C64" s="141" t="s">
        <v>23</v>
      </c>
      <c r="D64" s="145">
        <v>6678</v>
      </c>
      <c r="E64" s="147">
        <v>276.7</v>
      </c>
      <c r="F64" s="147">
        <v>9072</v>
      </c>
      <c r="G64" s="148">
        <f t="shared" si="13"/>
        <v>3393</v>
      </c>
      <c r="H64" s="149">
        <f t="shared" si="11"/>
        <v>19419.7</v>
      </c>
      <c r="I64" s="145">
        <v>7020</v>
      </c>
      <c r="J64" s="147">
        <v>277</v>
      </c>
      <c r="K64" s="147">
        <v>9603</v>
      </c>
      <c r="L64" s="147">
        <v>3735</v>
      </c>
      <c r="M64" s="149">
        <f t="shared" si="12"/>
        <v>20635</v>
      </c>
      <c r="N64" s="147">
        <f t="shared" si="14"/>
        <v>1215.2999999999993</v>
      </c>
      <c r="O64" s="150">
        <f t="shared" si="15"/>
        <v>0.06258078137149385</v>
      </c>
      <c r="Q64" s="22"/>
    </row>
    <row r="65" spans="1:17" ht="15.75" customHeight="1">
      <c r="A65" s="140"/>
      <c r="B65" s="141"/>
      <c r="C65" s="141" t="s">
        <v>46</v>
      </c>
      <c r="D65" s="145">
        <v>7860</v>
      </c>
      <c r="E65" s="147">
        <v>276.7</v>
      </c>
      <c r="F65" s="147">
        <v>9072</v>
      </c>
      <c r="G65" s="148">
        <f t="shared" si="13"/>
        <v>3393</v>
      </c>
      <c r="H65" s="149">
        <f t="shared" si="11"/>
        <v>20601.7</v>
      </c>
      <c r="I65" s="145">
        <v>8172</v>
      </c>
      <c r="J65" s="147">
        <v>277</v>
      </c>
      <c r="K65" s="147">
        <v>9603</v>
      </c>
      <c r="L65" s="147">
        <v>3735</v>
      </c>
      <c r="M65" s="149">
        <f t="shared" si="12"/>
        <v>21787</v>
      </c>
      <c r="N65" s="147">
        <f t="shared" si="14"/>
        <v>1185.2999999999993</v>
      </c>
      <c r="O65" s="150">
        <f t="shared" si="15"/>
        <v>0.05753408699282094</v>
      </c>
      <c r="Q65" s="22"/>
    </row>
    <row r="66" spans="1:17" ht="15.75" customHeight="1">
      <c r="A66" s="140"/>
      <c r="B66" s="141"/>
      <c r="C66" s="141" t="s">
        <v>52</v>
      </c>
      <c r="D66" s="145">
        <v>5640</v>
      </c>
      <c r="E66" s="147">
        <v>276.7</v>
      </c>
      <c r="F66" s="147">
        <v>9072</v>
      </c>
      <c r="G66" s="148">
        <f t="shared" si="13"/>
        <v>3393</v>
      </c>
      <c r="H66" s="149">
        <f t="shared" si="11"/>
        <v>18381.7</v>
      </c>
      <c r="I66" s="145">
        <v>7440</v>
      </c>
      <c r="J66" s="147">
        <v>277</v>
      </c>
      <c r="K66" s="147">
        <v>9603</v>
      </c>
      <c r="L66" s="147">
        <v>3735</v>
      </c>
      <c r="M66" s="149">
        <f t="shared" si="12"/>
        <v>21055</v>
      </c>
      <c r="N66" s="147">
        <f t="shared" si="14"/>
        <v>2673.2999999999993</v>
      </c>
      <c r="O66" s="150">
        <f t="shared" si="15"/>
        <v>0.14543268576899848</v>
      </c>
      <c r="Q66" s="22"/>
    </row>
    <row r="67" spans="1:17" ht="15.75" customHeight="1">
      <c r="A67" s="140"/>
      <c r="B67" s="141"/>
      <c r="C67" s="185" t="s">
        <v>37</v>
      </c>
      <c r="D67" s="145">
        <v>6720</v>
      </c>
      <c r="E67" s="147">
        <v>276.7</v>
      </c>
      <c r="F67" s="147">
        <v>9072</v>
      </c>
      <c r="G67" s="148">
        <f t="shared" si="13"/>
        <v>3393</v>
      </c>
      <c r="H67" s="149">
        <f t="shared" si="11"/>
        <v>19461.7</v>
      </c>
      <c r="I67" s="145">
        <v>7020</v>
      </c>
      <c r="J67" s="147">
        <v>277</v>
      </c>
      <c r="K67" s="147">
        <v>9603</v>
      </c>
      <c r="L67" s="147">
        <v>3735</v>
      </c>
      <c r="M67" s="149">
        <f t="shared" si="12"/>
        <v>20635</v>
      </c>
      <c r="N67" s="147">
        <f t="shared" si="14"/>
        <v>1173.2999999999993</v>
      </c>
      <c r="O67" s="150">
        <f t="shared" si="15"/>
        <v>0.06028764188123336</v>
      </c>
      <c r="Q67" s="22"/>
    </row>
    <row r="68" spans="1:17" ht="15.75" customHeight="1">
      <c r="A68" s="140"/>
      <c r="B68" s="141"/>
      <c r="C68" s="185" t="s">
        <v>38</v>
      </c>
      <c r="D68" s="145">
        <v>6300</v>
      </c>
      <c r="E68" s="147">
        <v>276.7</v>
      </c>
      <c r="F68" s="147">
        <v>9072</v>
      </c>
      <c r="G68" s="148">
        <f t="shared" si="13"/>
        <v>3393</v>
      </c>
      <c r="H68" s="149">
        <f t="shared" si="11"/>
        <v>19041.7</v>
      </c>
      <c r="I68" s="145">
        <v>6600</v>
      </c>
      <c r="J68" s="147">
        <v>277</v>
      </c>
      <c r="K68" s="147">
        <v>9603</v>
      </c>
      <c r="L68" s="147">
        <v>3735</v>
      </c>
      <c r="M68" s="149">
        <f t="shared" si="12"/>
        <v>20215</v>
      </c>
      <c r="N68" s="147">
        <f t="shared" si="14"/>
        <v>1173.2999999999993</v>
      </c>
      <c r="O68" s="150">
        <f t="shared" si="15"/>
        <v>0.06161739760630612</v>
      </c>
      <c r="Q68" s="22"/>
    </row>
    <row r="69" spans="1:15" ht="15.75" customHeight="1">
      <c r="A69" s="140"/>
      <c r="B69" s="141"/>
      <c r="C69" s="185" t="s">
        <v>98</v>
      </c>
      <c r="D69" s="198">
        <v>1776</v>
      </c>
      <c r="E69" s="199">
        <v>276.7</v>
      </c>
      <c r="F69" s="159">
        <v>9072</v>
      </c>
      <c r="G69" s="160">
        <f t="shared" si="13"/>
        <v>3393</v>
      </c>
      <c r="H69" s="161">
        <f t="shared" si="11"/>
        <v>14517.7</v>
      </c>
      <c r="I69" s="198">
        <v>1802</v>
      </c>
      <c r="J69" s="159">
        <v>277</v>
      </c>
      <c r="K69" s="159">
        <v>9603</v>
      </c>
      <c r="L69" s="159">
        <v>3735</v>
      </c>
      <c r="M69" s="161">
        <f t="shared" si="12"/>
        <v>15417</v>
      </c>
      <c r="N69" s="159">
        <f t="shared" si="14"/>
        <v>899.2999999999993</v>
      </c>
      <c r="O69" s="162">
        <f t="shared" si="15"/>
        <v>0.06194507394421976</v>
      </c>
    </row>
    <row r="70" spans="1:15" ht="15.75" customHeight="1">
      <c r="A70" s="163"/>
      <c r="B70" s="164" t="s">
        <v>11</v>
      </c>
      <c r="C70" s="164"/>
      <c r="D70" s="200"/>
      <c r="E70" s="201"/>
      <c r="F70" s="201"/>
      <c r="G70" s="201"/>
      <c r="H70" s="202"/>
      <c r="I70" s="145"/>
      <c r="J70" s="147"/>
      <c r="K70" s="147"/>
      <c r="L70" s="147"/>
      <c r="M70" s="149"/>
      <c r="N70" s="147"/>
      <c r="O70" s="150"/>
    </row>
    <row r="71" spans="1:15" ht="15.75" customHeight="1">
      <c r="A71" s="140"/>
      <c r="B71" s="141"/>
      <c r="C71" s="203" t="s">
        <v>31</v>
      </c>
      <c r="D71" s="152" t="s">
        <v>41</v>
      </c>
      <c r="E71" s="153" t="s">
        <v>41</v>
      </c>
      <c r="F71" s="153" t="s">
        <v>41</v>
      </c>
      <c r="G71" s="153" t="s">
        <v>41</v>
      </c>
      <c r="H71" s="154" t="s">
        <v>41</v>
      </c>
      <c r="I71" s="246" t="s">
        <v>41</v>
      </c>
      <c r="J71" s="247" t="s">
        <v>41</v>
      </c>
      <c r="K71" s="247" t="s">
        <v>41</v>
      </c>
      <c r="L71" s="247" t="s">
        <v>41</v>
      </c>
      <c r="M71" s="242" t="s">
        <v>41</v>
      </c>
      <c r="N71" s="153" t="s">
        <v>41</v>
      </c>
      <c r="O71" s="154" t="s">
        <v>41</v>
      </c>
    </row>
    <row r="72" spans="1:15" ht="15.75" customHeight="1">
      <c r="A72" s="140"/>
      <c r="B72" s="141"/>
      <c r="C72" s="203" t="s">
        <v>32</v>
      </c>
      <c r="D72" s="152" t="s">
        <v>41</v>
      </c>
      <c r="E72" s="153" t="s">
        <v>41</v>
      </c>
      <c r="F72" s="153" t="s">
        <v>41</v>
      </c>
      <c r="G72" s="153" t="s">
        <v>41</v>
      </c>
      <c r="H72" s="154" t="s">
        <v>41</v>
      </c>
      <c r="I72" s="246" t="s">
        <v>41</v>
      </c>
      <c r="J72" s="247" t="s">
        <v>41</v>
      </c>
      <c r="K72" s="247" t="s">
        <v>41</v>
      </c>
      <c r="L72" s="247" t="s">
        <v>41</v>
      </c>
      <c r="M72" s="242" t="s">
        <v>41</v>
      </c>
      <c r="N72" s="153" t="s">
        <v>41</v>
      </c>
      <c r="O72" s="154" t="s">
        <v>41</v>
      </c>
    </row>
    <row r="73" spans="1:15" ht="15.75" customHeight="1">
      <c r="A73" s="140"/>
      <c r="B73" s="141"/>
      <c r="C73" s="203" t="s">
        <v>33</v>
      </c>
      <c r="D73" s="152" t="s">
        <v>41</v>
      </c>
      <c r="E73" s="153" t="s">
        <v>41</v>
      </c>
      <c r="F73" s="153" t="s">
        <v>41</v>
      </c>
      <c r="G73" s="153" t="s">
        <v>41</v>
      </c>
      <c r="H73" s="154" t="s">
        <v>41</v>
      </c>
      <c r="I73" s="246" t="s">
        <v>41</v>
      </c>
      <c r="J73" s="247" t="s">
        <v>41</v>
      </c>
      <c r="K73" s="247" t="s">
        <v>41</v>
      </c>
      <c r="L73" s="247" t="s">
        <v>41</v>
      </c>
      <c r="M73" s="242" t="s">
        <v>41</v>
      </c>
      <c r="N73" s="153" t="s">
        <v>41</v>
      </c>
      <c r="O73" s="154" t="s">
        <v>41</v>
      </c>
    </row>
    <row r="74" spans="1:15" ht="15.75" customHeight="1">
      <c r="A74" s="140"/>
      <c r="B74" s="141"/>
      <c r="C74" s="203" t="s">
        <v>29</v>
      </c>
      <c r="D74" s="152" t="s">
        <v>41</v>
      </c>
      <c r="E74" s="153" t="s">
        <v>41</v>
      </c>
      <c r="F74" s="153" t="s">
        <v>41</v>
      </c>
      <c r="G74" s="153" t="s">
        <v>41</v>
      </c>
      <c r="H74" s="154" t="s">
        <v>41</v>
      </c>
      <c r="I74" s="152" t="s">
        <v>41</v>
      </c>
      <c r="J74" s="153" t="s">
        <v>41</v>
      </c>
      <c r="K74" s="153" t="s">
        <v>41</v>
      </c>
      <c r="L74" s="153" t="s">
        <v>41</v>
      </c>
      <c r="M74" s="154" t="s">
        <v>41</v>
      </c>
      <c r="N74" s="153" t="s">
        <v>41</v>
      </c>
      <c r="O74" s="154" t="s">
        <v>41</v>
      </c>
    </row>
    <row r="75" spans="1:24" s="13" customFormat="1" ht="15.75" customHeight="1" thickBot="1">
      <c r="A75" s="186"/>
      <c r="B75" s="187"/>
      <c r="C75" s="204" t="s">
        <v>34</v>
      </c>
      <c r="D75" s="205" t="s">
        <v>41</v>
      </c>
      <c r="E75" s="206" t="s">
        <v>41</v>
      </c>
      <c r="F75" s="206" t="s">
        <v>41</v>
      </c>
      <c r="G75" s="206" t="s">
        <v>41</v>
      </c>
      <c r="H75" s="207" t="s">
        <v>41</v>
      </c>
      <c r="I75" s="205" t="s">
        <v>41</v>
      </c>
      <c r="J75" s="206" t="s">
        <v>41</v>
      </c>
      <c r="K75" s="206" t="s">
        <v>41</v>
      </c>
      <c r="L75" s="206" t="s">
        <v>41</v>
      </c>
      <c r="M75" s="207" t="s">
        <v>41</v>
      </c>
      <c r="N75" s="206" t="s">
        <v>41</v>
      </c>
      <c r="O75" s="207" t="s">
        <v>41</v>
      </c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7" customFormat="1" ht="21.75" customHeight="1">
      <c r="A76" s="4"/>
      <c r="B76" s="8" t="s">
        <v>21</v>
      </c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9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17" customFormat="1" ht="12.75" customHeight="1">
      <c r="A77" s="4"/>
      <c r="B77" s="8"/>
      <c r="C77" s="28" t="s">
        <v>80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26"/>
      <c r="Q77" s="26"/>
      <c r="R77" s="26"/>
      <c r="S77" s="26"/>
      <c r="T77" s="26"/>
      <c r="U77" s="26"/>
      <c r="V77" s="26"/>
      <c r="W77" s="26"/>
      <c r="X77" s="26"/>
    </row>
    <row r="78" spans="1:24" s="13" customFormat="1" ht="12.75">
      <c r="A78" s="17"/>
      <c r="B78" s="17"/>
      <c r="C78" s="38" t="s">
        <v>77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4"/>
      <c r="P78" s="12"/>
      <c r="Q78" s="12"/>
      <c r="R78" s="12"/>
      <c r="S78" s="12"/>
      <c r="T78" s="12"/>
      <c r="U78" s="12"/>
      <c r="V78" s="12"/>
      <c r="W78" s="12"/>
      <c r="X78" s="12"/>
    </row>
    <row r="79" spans="1:24" s="13" customFormat="1" ht="12.75">
      <c r="A79" s="17"/>
      <c r="B79" s="17"/>
      <c r="C79" s="28" t="s">
        <v>55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  <c r="P79" s="12"/>
      <c r="Q79" s="12"/>
      <c r="R79" s="12"/>
      <c r="S79" s="12"/>
      <c r="T79" s="12"/>
      <c r="U79" s="12"/>
      <c r="V79" s="12"/>
      <c r="W79" s="12"/>
      <c r="X79" s="12"/>
    </row>
    <row r="80" spans="1:15" ht="26.25" customHeight="1">
      <c r="A80" s="13"/>
      <c r="B80" s="13"/>
      <c r="C80" s="292" t="s">
        <v>100</v>
      </c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</row>
    <row r="81" spans="1:15" ht="12.75">
      <c r="A81" s="13"/>
      <c r="B81" s="13"/>
      <c r="C81" s="39" t="s">
        <v>78</v>
      </c>
      <c r="D81" s="35"/>
      <c r="E81" s="35"/>
      <c r="F81" s="35"/>
      <c r="G81" s="35"/>
      <c r="H81" s="36"/>
      <c r="I81" s="35"/>
      <c r="J81" s="35"/>
      <c r="K81" s="35"/>
      <c r="L81" s="35"/>
      <c r="M81" s="36"/>
      <c r="N81" s="35"/>
      <c r="O81" s="36"/>
    </row>
    <row r="82" spans="1:15" ht="12.75">
      <c r="A82"/>
      <c r="B82"/>
      <c r="C82" s="299" t="s">
        <v>91</v>
      </c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</row>
    <row r="83" spans="3:15" ht="12.75">
      <c r="C83" s="40" t="s">
        <v>56</v>
      </c>
      <c r="D83" s="35"/>
      <c r="E83" s="35"/>
      <c r="F83" s="35"/>
      <c r="G83" s="35"/>
      <c r="H83" s="36"/>
      <c r="I83" s="35"/>
      <c r="J83" s="35"/>
      <c r="K83" s="35"/>
      <c r="L83" s="35"/>
      <c r="M83" s="36"/>
      <c r="N83" s="35"/>
      <c r="O83" s="36"/>
    </row>
  </sheetData>
  <sheetProtection/>
  <mergeCells count="6">
    <mergeCell ref="N4:O4"/>
    <mergeCell ref="C82:O82"/>
    <mergeCell ref="C80:O80"/>
    <mergeCell ref="D5:H5"/>
    <mergeCell ref="I5:M5"/>
    <mergeCell ref="N5:O5"/>
  </mergeCells>
  <printOptions horizontalCentered="1"/>
  <pageMargins left="0.25" right="0.25" top="0.5" bottom="0.5" header="0.3" footer="0.3"/>
  <pageSetup fitToHeight="2" horizontalDpi="600" verticalDpi="600" orientation="landscape" scale="65" r:id="rId1"/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6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48.7109375" style="15" customWidth="1"/>
    <col min="4" max="7" width="10.8515625" style="15" customWidth="1"/>
    <col min="8" max="8" width="10.8515625" style="21" customWidth="1"/>
    <col min="9" max="12" width="10.8515625" style="15" customWidth="1"/>
    <col min="13" max="13" width="10.8515625" style="21" customWidth="1"/>
    <col min="14" max="14" width="10.8515625" style="15" customWidth="1"/>
    <col min="15" max="15" width="10.8515625" style="21" customWidth="1"/>
    <col min="16" max="20" width="8.8515625" style="14" customWidth="1"/>
    <col min="21" max="16384" width="9.140625" style="15" customWidth="1"/>
  </cols>
  <sheetData>
    <row r="1" spans="1:20" s="13" customFormat="1" ht="18">
      <c r="A1" s="24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2"/>
      <c r="Q1" s="12"/>
      <c r="R1" s="12"/>
      <c r="S1" s="12"/>
      <c r="T1" s="12"/>
    </row>
    <row r="2" spans="1:20" s="13" customFormat="1" ht="18">
      <c r="A2" s="249" t="s">
        <v>106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"/>
      <c r="Q2" s="12"/>
      <c r="R2" s="12"/>
      <c r="S2" s="12"/>
      <c r="T2" s="12"/>
    </row>
    <row r="3" spans="1:20" s="13" customFormat="1" ht="18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2"/>
      <c r="Q3" s="12"/>
      <c r="R3" s="12"/>
      <c r="S3" s="12"/>
      <c r="T3" s="12"/>
    </row>
    <row r="4" spans="1:20" s="7" customFormat="1" ht="15.75">
      <c r="A4" s="270"/>
      <c r="B4" s="271"/>
      <c r="C4" s="271"/>
      <c r="D4" s="272"/>
      <c r="E4" s="273"/>
      <c r="F4" s="273"/>
      <c r="G4" s="273"/>
      <c r="H4" s="274"/>
      <c r="I4" s="273"/>
      <c r="J4" s="273"/>
      <c r="K4" s="273"/>
      <c r="L4" s="273"/>
      <c r="M4" s="274"/>
      <c r="N4" s="297" t="s">
        <v>1</v>
      </c>
      <c r="O4" s="298"/>
      <c r="P4" s="6"/>
      <c r="Q4" s="6"/>
      <c r="R4" s="6"/>
      <c r="S4" s="6"/>
      <c r="T4" s="6"/>
    </row>
    <row r="5" spans="1:20" s="7" customFormat="1" ht="16.5" thickBot="1">
      <c r="A5" s="275"/>
      <c r="B5" s="276"/>
      <c r="C5" s="276"/>
      <c r="D5" s="300" t="s">
        <v>47</v>
      </c>
      <c r="E5" s="303"/>
      <c r="F5" s="303"/>
      <c r="G5" s="303"/>
      <c r="H5" s="304"/>
      <c r="I5" s="301" t="s">
        <v>57</v>
      </c>
      <c r="J5" s="303"/>
      <c r="K5" s="303"/>
      <c r="L5" s="303"/>
      <c r="M5" s="304"/>
      <c r="N5" s="305" t="s">
        <v>19</v>
      </c>
      <c r="O5" s="304"/>
      <c r="P5" s="6"/>
      <c r="Q5" s="6"/>
      <c r="R5" s="6"/>
      <c r="S5" s="6"/>
      <c r="T5" s="6"/>
    </row>
    <row r="6" spans="1:20" s="7" customFormat="1" ht="15.75" customHeight="1">
      <c r="A6" s="275"/>
      <c r="B6" s="276"/>
      <c r="C6" s="276"/>
      <c r="D6" s="272" t="s">
        <v>48</v>
      </c>
      <c r="E6" s="277" t="s">
        <v>48</v>
      </c>
      <c r="F6" s="277" t="s">
        <v>48</v>
      </c>
      <c r="G6" s="277" t="s">
        <v>48</v>
      </c>
      <c r="H6" s="278" t="s">
        <v>48</v>
      </c>
      <c r="I6" s="272" t="s">
        <v>54</v>
      </c>
      <c r="J6" s="277" t="s">
        <v>54</v>
      </c>
      <c r="K6" s="277" t="s">
        <v>54</v>
      </c>
      <c r="L6" s="277" t="s">
        <v>54</v>
      </c>
      <c r="M6" s="278" t="s">
        <v>54</v>
      </c>
      <c r="N6" s="279" t="s">
        <v>15</v>
      </c>
      <c r="O6" s="280" t="s">
        <v>16</v>
      </c>
      <c r="P6" s="6"/>
      <c r="Q6" s="6"/>
      <c r="R6" s="6"/>
      <c r="S6" s="6"/>
      <c r="T6" s="6"/>
    </row>
    <row r="7" spans="1:20" s="7" customFormat="1" ht="19.5" thickBot="1">
      <c r="A7" s="281" t="s">
        <v>0</v>
      </c>
      <c r="B7" s="282"/>
      <c r="C7" s="282"/>
      <c r="D7" s="283" t="s">
        <v>18</v>
      </c>
      <c r="E7" s="284" t="s">
        <v>116</v>
      </c>
      <c r="F7" s="284" t="s">
        <v>117</v>
      </c>
      <c r="G7" s="284" t="s">
        <v>118</v>
      </c>
      <c r="H7" s="285" t="s">
        <v>17</v>
      </c>
      <c r="I7" s="283" t="s">
        <v>18</v>
      </c>
      <c r="J7" s="284" t="s">
        <v>116</v>
      </c>
      <c r="K7" s="284" t="s">
        <v>117</v>
      </c>
      <c r="L7" s="284" t="s">
        <v>118</v>
      </c>
      <c r="M7" s="285" t="s">
        <v>17</v>
      </c>
      <c r="N7" s="279" t="s">
        <v>1</v>
      </c>
      <c r="O7" s="286" t="s">
        <v>1</v>
      </c>
      <c r="P7" s="6"/>
      <c r="Q7" s="6"/>
      <c r="R7" s="6"/>
      <c r="S7" s="6"/>
      <c r="T7" s="6"/>
    </row>
    <row r="8" spans="1:15" ht="16.5" thickBot="1">
      <c r="A8" s="30" t="s">
        <v>12</v>
      </c>
      <c r="B8" s="137"/>
      <c r="C8" s="137"/>
      <c r="D8" s="138"/>
      <c r="E8" s="137"/>
      <c r="F8" s="137"/>
      <c r="G8" s="137"/>
      <c r="H8" s="139"/>
      <c r="I8" s="138"/>
      <c r="J8" s="137"/>
      <c r="K8" s="137"/>
      <c r="L8" s="137"/>
      <c r="M8" s="139"/>
      <c r="N8" s="138"/>
      <c r="O8" s="139"/>
    </row>
    <row r="9" spans="1:15" ht="15.75" customHeight="1">
      <c r="A9" s="142"/>
      <c r="B9" s="143" t="s">
        <v>26</v>
      </c>
      <c r="C9" s="176"/>
      <c r="D9" s="143"/>
      <c r="E9" s="143"/>
      <c r="F9" s="143"/>
      <c r="G9" s="143"/>
      <c r="H9" s="144"/>
      <c r="I9" s="143"/>
      <c r="J9" s="143"/>
      <c r="K9" s="143"/>
      <c r="L9" s="143"/>
      <c r="M9" s="144"/>
      <c r="N9" s="142"/>
      <c r="O9" s="144"/>
    </row>
    <row r="10" spans="1:15" ht="15.75" customHeight="1">
      <c r="A10" s="140"/>
      <c r="B10" s="141"/>
      <c r="C10" s="151" t="s">
        <v>22</v>
      </c>
      <c r="D10" s="147">
        <v>31410</v>
      </c>
      <c r="E10" s="146">
        <v>1741</v>
      </c>
      <c r="F10" s="147">
        <v>12810</v>
      </c>
      <c r="G10" s="148">
        <v>6786</v>
      </c>
      <c r="H10" s="149">
        <f>D10+E10+F10+G10</f>
        <v>52747</v>
      </c>
      <c r="I10" s="147">
        <v>32346</v>
      </c>
      <c r="J10" s="146">
        <v>1779</v>
      </c>
      <c r="K10" s="147">
        <v>13194</v>
      </c>
      <c r="L10" s="148">
        <v>7470</v>
      </c>
      <c r="M10" s="149">
        <f>I10+J10+K10+L10</f>
        <v>54789</v>
      </c>
      <c r="N10" s="145">
        <f>M10-H10</f>
        <v>2042</v>
      </c>
      <c r="O10" s="150">
        <f>N10/H10</f>
        <v>0.038713102166947885</v>
      </c>
    </row>
    <row r="11" spans="1:15" ht="15.75" customHeight="1">
      <c r="A11" s="140"/>
      <c r="B11" s="141"/>
      <c r="C11" s="151" t="s">
        <v>62</v>
      </c>
      <c r="D11" s="152" t="s">
        <v>41</v>
      </c>
      <c r="E11" s="153" t="s">
        <v>41</v>
      </c>
      <c r="F11" s="153" t="s">
        <v>41</v>
      </c>
      <c r="G11" s="153" t="s">
        <v>41</v>
      </c>
      <c r="H11" s="154" t="s">
        <v>41</v>
      </c>
      <c r="I11" s="147">
        <v>33846</v>
      </c>
      <c r="J11" s="146">
        <v>1779</v>
      </c>
      <c r="K11" s="147">
        <v>13194</v>
      </c>
      <c r="L11" s="148">
        <v>7470</v>
      </c>
      <c r="M11" s="149">
        <f>I11+J11+K11+L11</f>
        <v>56289</v>
      </c>
      <c r="N11" s="145"/>
      <c r="O11" s="150"/>
    </row>
    <row r="12" spans="1:15" ht="15.75" customHeight="1">
      <c r="A12" s="140"/>
      <c r="B12" s="141"/>
      <c r="C12" s="151" t="s">
        <v>3</v>
      </c>
      <c r="D12" s="147">
        <v>34416</v>
      </c>
      <c r="E12" s="146">
        <v>1741</v>
      </c>
      <c r="F12" s="147">
        <v>12810</v>
      </c>
      <c r="G12" s="148">
        <v>6786</v>
      </c>
      <c r="H12" s="149">
        <f>D12+E12+F12+G12</f>
        <v>55753</v>
      </c>
      <c r="I12" s="147">
        <v>35352</v>
      </c>
      <c r="J12" s="146">
        <v>1779</v>
      </c>
      <c r="K12" s="147">
        <v>13194</v>
      </c>
      <c r="L12" s="148">
        <v>7470</v>
      </c>
      <c r="M12" s="149">
        <f>I12+J12+K12+L12</f>
        <v>57795</v>
      </c>
      <c r="N12" s="145">
        <f>M12-H12</f>
        <v>2042</v>
      </c>
      <c r="O12" s="150">
        <f>N12/H12</f>
        <v>0.03662583179380482</v>
      </c>
    </row>
    <row r="13" spans="1:15" ht="15.75" customHeight="1">
      <c r="A13" s="140"/>
      <c r="B13" s="141"/>
      <c r="C13" s="151" t="s">
        <v>4</v>
      </c>
      <c r="D13" s="147">
        <v>34056</v>
      </c>
      <c r="E13" s="146">
        <v>1741</v>
      </c>
      <c r="F13" s="147">
        <v>12810</v>
      </c>
      <c r="G13" s="148">
        <v>6786</v>
      </c>
      <c r="H13" s="149">
        <f>D13+E13+F13+G13</f>
        <v>55393</v>
      </c>
      <c r="I13" s="147">
        <v>35082</v>
      </c>
      <c r="J13" s="146">
        <v>1779</v>
      </c>
      <c r="K13" s="147">
        <v>13194</v>
      </c>
      <c r="L13" s="148">
        <v>7470</v>
      </c>
      <c r="M13" s="149">
        <f>I13+J13+K13+L13</f>
        <v>57525</v>
      </c>
      <c r="N13" s="145">
        <f>M13-H13</f>
        <v>2132</v>
      </c>
      <c r="O13" s="150">
        <f>N13/H13</f>
        <v>0.03848861769537667</v>
      </c>
    </row>
    <row r="14" spans="1:15" ht="15.75" customHeight="1">
      <c r="A14" s="140"/>
      <c r="B14" s="141"/>
      <c r="C14" s="151" t="s">
        <v>61</v>
      </c>
      <c r="D14" s="147">
        <v>31734</v>
      </c>
      <c r="E14" s="146">
        <v>1741</v>
      </c>
      <c r="F14" s="147">
        <v>12810</v>
      </c>
      <c r="G14" s="148">
        <v>6786</v>
      </c>
      <c r="H14" s="149">
        <f>D14+E14+F14+G14</f>
        <v>53071</v>
      </c>
      <c r="I14" s="147">
        <v>32688</v>
      </c>
      <c r="J14" s="146">
        <v>1779</v>
      </c>
      <c r="K14" s="147">
        <v>13194</v>
      </c>
      <c r="L14" s="148">
        <v>7470</v>
      </c>
      <c r="M14" s="149">
        <f>I14+J14+K14+L14</f>
        <v>55131</v>
      </c>
      <c r="N14" s="145">
        <f>M14-H14</f>
        <v>2060</v>
      </c>
      <c r="O14" s="150">
        <f>N14/H14</f>
        <v>0.0388159258352019</v>
      </c>
    </row>
    <row r="15" spans="1:16" ht="15.75" customHeight="1">
      <c r="A15" s="140"/>
      <c r="B15" s="141" t="s">
        <v>49</v>
      </c>
      <c r="C15" s="166"/>
      <c r="D15" s="147"/>
      <c r="E15" s="146"/>
      <c r="F15" s="147"/>
      <c r="G15" s="148"/>
      <c r="H15" s="149"/>
      <c r="I15" s="147"/>
      <c r="J15" s="146"/>
      <c r="K15" s="147"/>
      <c r="L15" s="148"/>
      <c r="M15" s="149"/>
      <c r="N15" s="145"/>
      <c r="O15" s="150"/>
      <c r="P15" s="16"/>
    </row>
    <row r="16" spans="1:16" ht="15.75" customHeight="1">
      <c r="A16" s="140"/>
      <c r="B16" s="141"/>
      <c r="C16" s="151" t="s">
        <v>22</v>
      </c>
      <c r="D16" s="147">
        <v>32910</v>
      </c>
      <c r="E16" s="146">
        <v>1741</v>
      </c>
      <c r="F16" s="147">
        <v>12810</v>
      </c>
      <c r="G16" s="148">
        <v>6786</v>
      </c>
      <c r="H16" s="149">
        <f>D16+E16+F16+G16</f>
        <v>54247</v>
      </c>
      <c r="I16" s="147">
        <v>33930</v>
      </c>
      <c r="J16" s="146">
        <v>1779</v>
      </c>
      <c r="K16" s="147">
        <v>13194</v>
      </c>
      <c r="L16" s="148">
        <v>7470</v>
      </c>
      <c r="M16" s="149">
        <f>I16+J16+K16+L16</f>
        <v>56373</v>
      </c>
      <c r="N16" s="145">
        <f>M16-H16</f>
        <v>2126</v>
      </c>
      <c r="O16" s="150">
        <f>N16/H16</f>
        <v>0.03919110734234151</v>
      </c>
      <c r="P16" s="16"/>
    </row>
    <row r="17" spans="1:16" ht="15.75" customHeight="1">
      <c r="A17" s="140"/>
      <c r="B17" s="141"/>
      <c r="C17" s="151" t="s">
        <v>62</v>
      </c>
      <c r="D17" s="152" t="s">
        <v>41</v>
      </c>
      <c r="E17" s="153" t="s">
        <v>41</v>
      </c>
      <c r="F17" s="153" t="s">
        <v>41</v>
      </c>
      <c r="G17" s="153" t="s">
        <v>41</v>
      </c>
      <c r="H17" s="154" t="s">
        <v>41</v>
      </c>
      <c r="I17" s="147">
        <v>35346</v>
      </c>
      <c r="J17" s="146">
        <v>1779</v>
      </c>
      <c r="K17" s="147">
        <v>13194</v>
      </c>
      <c r="L17" s="148">
        <v>7470</v>
      </c>
      <c r="M17" s="149">
        <f>I17+J17+K17+L17</f>
        <v>57789</v>
      </c>
      <c r="N17" s="145"/>
      <c r="O17" s="150"/>
      <c r="P17" s="16"/>
    </row>
    <row r="18" spans="1:16" ht="15.75" customHeight="1">
      <c r="A18" s="140"/>
      <c r="B18" s="141"/>
      <c r="C18" s="151" t="s">
        <v>3</v>
      </c>
      <c r="D18" s="147">
        <v>35916</v>
      </c>
      <c r="E18" s="146">
        <v>1741</v>
      </c>
      <c r="F18" s="147">
        <v>12810</v>
      </c>
      <c r="G18" s="148">
        <v>6786</v>
      </c>
      <c r="H18" s="149">
        <f>D18+E18+F18+G18</f>
        <v>57253</v>
      </c>
      <c r="I18" s="145">
        <v>36936</v>
      </c>
      <c r="J18" s="146">
        <v>1779</v>
      </c>
      <c r="K18" s="147">
        <v>13194</v>
      </c>
      <c r="L18" s="148">
        <v>7470</v>
      </c>
      <c r="M18" s="149">
        <f>I18+J18+K18+L18</f>
        <v>59379</v>
      </c>
      <c r="N18" s="145">
        <f>M18-H18</f>
        <v>2126</v>
      </c>
      <c r="O18" s="150">
        <f>N18/H18</f>
        <v>0.03713342532269051</v>
      </c>
      <c r="P18" s="16"/>
    </row>
    <row r="19" spans="1:16" ht="15.75" customHeight="1">
      <c r="A19" s="140"/>
      <c r="B19" s="141"/>
      <c r="C19" s="151" t="s">
        <v>4</v>
      </c>
      <c r="D19" s="147">
        <v>35556</v>
      </c>
      <c r="E19" s="146">
        <v>1741</v>
      </c>
      <c r="F19" s="147">
        <v>12810</v>
      </c>
      <c r="G19" s="148">
        <v>6786</v>
      </c>
      <c r="H19" s="149">
        <f>D19+E19+F19+G19</f>
        <v>56893</v>
      </c>
      <c r="I19" s="147">
        <v>36576</v>
      </c>
      <c r="J19" s="146">
        <v>1779</v>
      </c>
      <c r="K19" s="147">
        <v>13194</v>
      </c>
      <c r="L19" s="148">
        <v>7470</v>
      </c>
      <c r="M19" s="149">
        <f>I19+J19+K19+L19</f>
        <v>59019</v>
      </c>
      <c r="N19" s="145">
        <f>M19-H19</f>
        <v>2126</v>
      </c>
      <c r="O19" s="150">
        <f>N19/H19</f>
        <v>0.03736839329970295</v>
      </c>
      <c r="P19" s="16"/>
    </row>
    <row r="20" spans="1:16" ht="15.75" customHeight="1">
      <c r="A20" s="140"/>
      <c r="B20" s="156"/>
      <c r="C20" s="208" t="s">
        <v>61</v>
      </c>
      <c r="D20" s="159">
        <v>33234</v>
      </c>
      <c r="E20" s="158">
        <v>1741</v>
      </c>
      <c r="F20" s="159">
        <v>12810</v>
      </c>
      <c r="G20" s="160">
        <v>6786</v>
      </c>
      <c r="H20" s="161">
        <f>D20+E20+F20+G20</f>
        <v>54571</v>
      </c>
      <c r="I20" s="159">
        <v>34254</v>
      </c>
      <c r="J20" s="158">
        <v>1779</v>
      </c>
      <c r="K20" s="159">
        <v>13194</v>
      </c>
      <c r="L20" s="160">
        <v>7470</v>
      </c>
      <c r="M20" s="161">
        <f>I20+J20+K20+L20</f>
        <v>56697</v>
      </c>
      <c r="N20" s="157">
        <f>M20-H20</f>
        <v>2126</v>
      </c>
      <c r="O20" s="162">
        <f>N20/H20</f>
        <v>0.038958421139433035</v>
      </c>
      <c r="P20" s="16"/>
    </row>
    <row r="21" spans="1:15" ht="15.75" customHeight="1">
      <c r="A21" s="163"/>
      <c r="B21" s="141" t="s">
        <v>5</v>
      </c>
      <c r="C21" s="151"/>
      <c r="D21" s="147"/>
      <c r="E21" s="146"/>
      <c r="F21" s="147"/>
      <c r="G21" s="148"/>
      <c r="H21" s="149"/>
      <c r="I21" s="147"/>
      <c r="J21" s="146"/>
      <c r="K21" s="147"/>
      <c r="L21" s="148"/>
      <c r="M21" s="149"/>
      <c r="N21" s="145"/>
      <c r="O21" s="150"/>
    </row>
    <row r="22" spans="1:15" ht="15.75" customHeight="1">
      <c r="A22" s="140"/>
      <c r="B22" s="141"/>
      <c r="C22" s="151" t="s">
        <v>22</v>
      </c>
      <c r="D22" s="147">
        <v>27522</v>
      </c>
      <c r="E22" s="146">
        <v>1750</v>
      </c>
      <c r="F22" s="147">
        <v>9072</v>
      </c>
      <c r="G22" s="148">
        <v>6786</v>
      </c>
      <c r="H22" s="149">
        <f>D22+E22+F22+G22</f>
        <v>45130</v>
      </c>
      <c r="I22" s="147">
        <v>27828</v>
      </c>
      <c r="J22" s="146">
        <v>1790</v>
      </c>
      <c r="K22" s="147">
        <v>9603</v>
      </c>
      <c r="L22" s="148">
        <v>7470</v>
      </c>
      <c r="M22" s="149">
        <f aca="true" t="shared" si="0" ref="M22:M31">I22+J22+K22+L22</f>
        <v>46691</v>
      </c>
      <c r="N22" s="145">
        <f>M22-H22</f>
        <v>1561</v>
      </c>
      <c r="O22" s="150">
        <f>N22/H22</f>
        <v>0.0345889652116109</v>
      </c>
    </row>
    <row r="23" spans="1:15" ht="15.75" customHeight="1">
      <c r="A23" s="140"/>
      <c r="B23" s="141"/>
      <c r="C23" s="151" t="s">
        <v>62</v>
      </c>
      <c r="D23" s="152" t="s">
        <v>41</v>
      </c>
      <c r="E23" s="153" t="s">
        <v>41</v>
      </c>
      <c r="F23" s="153" t="s">
        <v>41</v>
      </c>
      <c r="G23" s="153" t="s">
        <v>41</v>
      </c>
      <c r="H23" s="154" t="s">
        <v>41</v>
      </c>
      <c r="I23" s="147">
        <v>29322</v>
      </c>
      <c r="J23" s="146">
        <v>1790</v>
      </c>
      <c r="K23" s="147">
        <v>9603</v>
      </c>
      <c r="L23" s="148">
        <v>7470</v>
      </c>
      <c r="M23" s="149">
        <f t="shared" si="0"/>
        <v>48185</v>
      </c>
      <c r="N23" s="145"/>
      <c r="O23" s="150"/>
    </row>
    <row r="24" spans="1:15" ht="15.75" customHeight="1">
      <c r="A24" s="140"/>
      <c r="B24" s="141"/>
      <c r="C24" s="166" t="s">
        <v>64</v>
      </c>
      <c r="D24" s="147">
        <v>31392</v>
      </c>
      <c r="E24" s="146">
        <v>1750</v>
      </c>
      <c r="F24" s="147">
        <v>9072</v>
      </c>
      <c r="G24" s="148">
        <v>6786</v>
      </c>
      <c r="H24" s="149">
        <f aca="true" t="shared" si="1" ref="H24:H29">D24+E24+F24+G24</f>
        <v>49000</v>
      </c>
      <c r="I24" s="147">
        <v>32328</v>
      </c>
      <c r="J24" s="146">
        <v>1790</v>
      </c>
      <c r="K24" s="147">
        <v>9603</v>
      </c>
      <c r="L24" s="148">
        <v>7470</v>
      </c>
      <c r="M24" s="149">
        <f t="shared" si="0"/>
        <v>51191</v>
      </c>
      <c r="N24" s="145">
        <f aca="true" t="shared" si="2" ref="N24:N29">M24-H24</f>
        <v>2191</v>
      </c>
      <c r="O24" s="150">
        <f aca="true" t="shared" si="3" ref="O24:O29">N24/H24</f>
        <v>0.04471428571428571</v>
      </c>
    </row>
    <row r="25" spans="1:15" ht="15.75" customHeight="1">
      <c r="A25" s="140"/>
      <c r="B25" s="141"/>
      <c r="C25" s="166" t="s">
        <v>65</v>
      </c>
      <c r="D25" s="147">
        <v>38190</v>
      </c>
      <c r="E25" s="146">
        <v>1750</v>
      </c>
      <c r="F25" s="147">
        <v>9072</v>
      </c>
      <c r="G25" s="148">
        <v>6786</v>
      </c>
      <c r="H25" s="149">
        <f t="shared" si="1"/>
        <v>55798</v>
      </c>
      <c r="I25" s="147">
        <v>39330</v>
      </c>
      <c r="J25" s="146">
        <v>1790</v>
      </c>
      <c r="K25" s="147">
        <v>9603</v>
      </c>
      <c r="L25" s="148">
        <v>7470</v>
      </c>
      <c r="M25" s="149">
        <f t="shared" si="0"/>
        <v>58193</v>
      </c>
      <c r="N25" s="145">
        <f t="shared" si="2"/>
        <v>2395</v>
      </c>
      <c r="O25" s="150">
        <f t="shared" si="3"/>
        <v>0.042922685400910425</v>
      </c>
    </row>
    <row r="26" spans="1:15" ht="15.75" customHeight="1">
      <c r="A26" s="140"/>
      <c r="B26" s="141"/>
      <c r="C26" s="166" t="s">
        <v>66</v>
      </c>
      <c r="D26" s="147">
        <v>30906</v>
      </c>
      <c r="E26" s="146">
        <v>1750</v>
      </c>
      <c r="F26" s="147">
        <v>9072</v>
      </c>
      <c r="G26" s="148">
        <v>6786</v>
      </c>
      <c r="H26" s="149">
        <f t="shared" si="1"/>
        <v>48514</v>
      </c>
      <c r="I26" s="147">
        <v>31212</v>
      </c>
      <c r="J26" s="146">
        <v>1790</v>
      </c>
      <c r="K26" s="147">
        <v>9603</v>
      </c>
      <c r="L26" s="148">
        <v>7470</v>
      </c>
      <c r="M26" s="149">
        <f t="shared" si="0"/>
        <v>50075</v>
      </c>
      <c r="N26" s="145">
        <f t="shared" si="2"/>
        <v>1561</v>
      </c>
      <c r="O26" s="150">
        <f t="shared" si="3"/>
        <v>0.03217627901224389</v>
      </c>
    </row>
    <row r="27" spans="1:15" ht="15.75" customHeight="1">
      <c r="A27" s="140"/>
      <c r="B27" s="141"/>
      <c r="C27" s="151" t="s">
        <v>4</v>
      </c>
      <c r="D27" s="147">
        <v>30024</v>
      </c>
      <c r="E27" s="146">
        <v>1750</v>
      </c>
      <c r="F27" s="147">
        <v>9072</v>
      </c>
      <c r="G27" s="148">
        <v>6786</v>
      </c>
      <c r="H27" s="149">
        <f t="shared" si="1"/>
        <v>47632</v>
      </c>
      <c r="I27" s="147">
        <v>30330</v>
      </c>
      <c r="J27" s="146">
        <v>1790</v>
      </c>
      <c r="K27" s="147">
        <v>9603</v>
      </c>
      <c r="L27" s="148">
        <v>7470</v>
      </c>
      <c r="M27" s="149">
        <f t="shared" si="0"/>
        <v>49193</v>
      </c>
      <c r="N27" s="145">
        <f t="shared" si="2"/>
        <v>1561</v>
      </c>
      <c r="O27" s="150">
        <f t="shared" si="3"/>
        <v>0.03277208599261001</v>
      </c>
    </row>
    <row r="28" spans="1:15" ht="15.75" customHeight="1">
      <c r="A28" s="140"/>
      <c r="B28" s="141"/>
      <c r="C28" s="166" t="s">
        <v>67</v>
      </c>
      <c r="D28" s="167">
        <v>25050</v>
      </c>
      <c r="E28" s="146">
        <v>1750</v>
      </c>
      <c r="F28" s="147">
        <v>9072</v>
      </c>
      <c r="G28" s="148">
        <v>6786</v>
      </c>
      <c r="H28" s="149">
        <f t="shared" si="1"/>
        <v>42658</v>
      </c>
      <c r="I28" s="147">
        <v>29700</v>
      </c>
      <c r="J28" s="146">
        <v>1790</v>
      </c>
      <c r="K28" s="147">
        <v>9603</v>
      </c>
      <c r="L28" s="148">
        <v>7470</v>
      </c>
      <c r="M28" s="149">
        <f t="shared" si="0"/>
        <v>48563</v>
      </c>
      <c r="N28" s="145">
        <f t="shared" si="2"/>
        <v>5905</v>
      </c>
      <c r="O28" s="150">
        <f t="shared" si="3"/>
        <v>0.13842655539406443</v>
      </c>
    </row>
    <row r="29" spans="1:15" ht="15.75" customHeight="1">
      <c r="A29" s="140"/>
      <c r="B29" s="141"/>
      <c r="C29" s="151" t="s">
        <v>69</v>
      </c>
      <c r="D29" s="147">
        <f>18252*2</f>
        <v>36504</v>
      </c>
      <c r="E29" s="146">
        <v>1750</v>
      </c>
      <c r="F29" s="147">
        <v>9072</v>
      </c>
      <c r="G29" s="148">
        <v>6786</v>
      </c>
      <c r="H29" s="149">
        <f t="shared" si="1"/>
        <v>54112</v>
      </c>
      <c r="I29" s="145">
        <v>36504</v>
      </c>
      <c r="J29" s="146">
        <v>1790</v>
      </c>
      <c r="K29" s="147">
        <v>9603</v>
      </c>
      <c r="L29" s="148">
        <v>7470</v>
      </c>
      <c r="M29" s="149">
        <f t="shared" si="0"/>
        <v>55367</v>
      </c>
      <c r="N29" s="145">
        <f t="shared" si="2"/>
        <v>1255</v>
      </c>
      <c r="O29" s="150">
        <f t="shared" si="3"/>
        <v>0.023192637492607925</v>
      </c>
    </row>
    <row r="30" spans="1:15" ht="15.75" customHeight="1">
      <c r="A30" s="140"/>
      <c r="B30" s="141"/>
      <c r="C30" s="166" t="s">
        <v>68</v>
      </c>
      <c r="D30" s="152" t="s">
        <v>41</v>
      </c>
      <c r="E30" s="153" t="s">
        <v>41</v>
      </c>
      <c r="F30" s="153" t="s">
        <v>41</v>
      </c>
      <c r="G30" s="153" t="s">
        <v>41</v>
      </c>
      <c r="H30" s="154" t="s">
        <v>41</v>
      </c>
      <c r="I30" s="145">
        <v>39120</v>
      </c>
      <c r="J30" s="146">
        <v>1790</v>
      </c>
      <c r="K30" s="147">
        <v>9603</v>
      </c>
      <c r="L30" s="148">
        <v>7470</v>
      </c>
      <c r="M30" s="149">
        <f t="shared" si="0"/>
        <v>57983</v>
      </c>
      <c r="N30" s="145"/>
      <c r="O30" s="150"/>
    </row>
    <row r="31" spans="1:15" ht="15.75" customHeight="1" thickBot="1">
      <c r="A31" s="140"/>
      <c r="B31" s="141"/>
      <c r="C31" s="185" t="s">
        <v>61</v>
      </c>
      <c r="D31" s="189">
        <v>27828</v>
      </c>
      <c r="E31" s="146">
        <v>1750</v>
      </c>
      <c r="F31" s="147">
        <v>9072</v>
      </c>
      <c r="G31" s="148">
        <v>6786</v>
      </c>
      <c r="H31" s="149">
        <f>D31+E31+F31+G31</f>
        <v>45436</v>
      </c>
      <c r="I31" s="189">
        <v>28134</v>
      </c>
      <c r="J31" s="146">
        <v>1790</v>
      </c>
      <c r="K31" s="147">
        <v>9603</v>
      </c>
      <c r="L31" s="148">
        <v>7470</v>
      </c>
      <c r="M31" s="149">
        <f t="shared" si="0"/>
        <v>46997</v>
      </c>
      <c r="N31" s="145">
        <f>M31-H31</f>
        <v>1561</v>
      </c>
      <c r="O31" s="150">
        <f>N31/H31</f>
        <v>0.034356017255040054</v>
      </c>
    </row>
    <row r="32" spans="1:15" ht="16.5" thickBot="1">
      <c r="A32" s="30" t="s">
        <v>6</v>
      </c>
      <c r="B32" s="137"/>
      <c r="C32" s="137"/>
      <c r="D32" s="169"/>
      <c r="E32" s="170"/>
      <c r="F32" s="137"/>
      <c r="G32" s="170"/>
      <c r="H32" s="171"/>
      <c r="I32" s="169"/>
      <c r="J32" s="170"/>
      <c r="K32" s="137"/>
      <c r="L32" s="170"/>
      <c r="M32" s="171"/>
      <c r="N32" s="169"/>
      <c r="O32" s="139"/>
    </row>
    <row r="33" spans="1:15" ht="15.75" customHeight="1">
      <c r="A33" s="140"/>
      <c r="B33" s="141" t="s">
        <v>2</v>
      </c>
      <c r="C33" s="141"/>
      <c r="D33" s="178"/>
      <c r="E33" s="174"/>
      <c r="F33" s="141"/>
      <c r="G33" s="174"/>
      <c r="H33" s="173"/>
      <c r="I33" s="172"/>
      <c r="J33" s="148"/>
      <c r="K33" s="141"/>
      <c r="L33" s="174"/>
      <c r="M33" s="173"/>
      <c r="N33" s="172"/>
      <c r="O33" s="175"/>
    </row>
    <row r="34" spans="1:15" ht="15.75" customHeight="1">
      <c r="A34" s="140"/>
      <c r="B34" s="141"/>
      <c r="C34" s="141" t="s">
        <v>30</v>
      </c>
      <c r="D34" s="145">
        <v>20250</v>
      </c>
      <c r="E34" s="147">
        <v>1433</v>
      </c>
      <c r="F34" s="147">
        <v>9150</v>
      </c>
      <c r="G34" s="148">
        <v>6786</v>
      </c>
      <c r="H34" s="149">
        <f>D34+E34+F34+G34</f>
        <v>37619</v>
      </c>
      <c r="I34" s="145">
        <v>20850</v>
      </c>
      <c r="J34" s="147">
        <v>1448</v>
      </c>
      <c r="K34" s="147">
        <v>9500</v>
      </c>
      <c r="L34" s="148">
        <v>7470</v>
      </c>
      <c r="M34" s="149">
        <f>I34+J34+K34+L34</f>
        <v>39268</v>
      </c>
      <c r="N34" s="145">
        <f>M34-H34</f>
        <v>1649</v>
      </c>
      <c r="O34" s="150">
        <f>N34/H34</f>
        <v>0.04383423270156038</v>
      </c>
    </row>
    <row r="35" spans="1:15" ht="15.75" customHeight="1">
      <c r="A35" s="140"/>
      <c r="B35" s="141"/>
      <c r="C35" s="141" t="s">
        <v>70</v>
      </c>
      <c r="D35" s="145">
        <v>21000</v>
      </c>
      <c r="E35" s="147">
        <v>1433</v>
      </c>
      <c r="F35" s="147">
        <v>9150</v>
      </c>
      <c r="G35" s="148">
        <v>6786</v>
      </c>
      <c r="H35" s="149">
        <f>D35+E35+F35+G35</f>
        <v>38369</v>
      </c>
      <c r="I35" s="145">
        <v>21630</v>
      </c>
      <c r="J35" s="147">
        <v>1448</v>
      </c>
      <c r="K35" s="147">
        <v>9500</v>
      </c>
      <c r="L35" s="148">
        <v>7470</v>
      </c>
      <c r="M35" s="149">
        <f>I35+J35+K35+L35</f>
        <v>40048</v>
      </c>
      <c r="N35" s="145">
        <f>M35-H35</f>
        <v>1679</v>
      </c>
      <c r="O35" s="150">
        <f>N35/H35</f>
        <v>0.04375928483932341</v>
      </c>
    </row>
    <row r="36" spans="1:15" ht="15.75" customHeight="1" thickBot="1">
      <c r="A36" s="140"/>
      <c r="B36" s="141"/>
      <c r="C36" s="141" t="s">
        <v>87</v>
      </c>
      <c r="D36" s="145">
        <v>21750</v>
      </c>
      <c r="E36" s="147">
        <v>1433</v>
      </c>
      <c r="F36" s="147">
        <v>9150</v>
      </c>
      <c r="G36" s="148">
        <v>6786</v>
      </c>
      <c r="H36" s="149">
        <f>D36+E36+F36+G36</f>
        <v>39119</v>
      </c>
      <c r="I36" s="145">
        <v>22410</v>
      </c>
      <c r="J36" s="147">
        <v>1448</v>
      </c>
      <c r="K36" s="147">
        <v>9500</v>
      </c>
      <c r="L36" s="148">
        <v>7470</v>
      </c>
      <c r="M36" s="149">
        <f>I36+J36+K36+L36</f>
        <v>40828</v>
      </c>
      <c r="N36" s="145">
        <f>M36-H36</f>
        <v>1709</v>
      </c>
      <c r="O36" s="150">
        <f>N36/H36</f>
        <v>0.043687210818272454</v>
      </c>
    </row>
    <row r="37" spans="1:15" ht="15.75" customHeight="1">
      <c r="A37" s="142"/>
      <c r="B37" s="143" t="s">
        <v>5</v>
      </c>
      <c r="C37" s="143"/>
      <c r="D37" s="209"/>
      <c r="E37" s="210"/>
      <c r="F37" s="210"/>
      <c r="G37" s="174"/>
      <c r="H37" s="211"/>
      <c r="I37" s="209"/>
      <c r="J37" s="210"/>
      <c r="K37" s="210"/>
      <c r="L37" s="174"/>
      <c r="M37" s="211"/>
      <c r="N37" s="210"/>
      <c r="O37" s="212"/>
    </row>
    <row r="38" spans="1:15" ht="15.75" customHeight="1">
      <c r="A38" s="140"/>
      <c r="B38" s="141"/>
      <c r="C38" s="141" t="s">
        <v>81</v>
      </c>
      <c r="D38" s="145">
        <v>29400</v>
      </c>
      <c r="E38" s="147">
        <v>1433</v>
      </c>
      <c r="F38" s="147">
        <v>9072</v>
      </c>
      <c r="G38" s="148">
        <v>6786</v>
      </c>
      <c r="H38" s="149">
        <f>D38+E38+F38+G38</f>
        <v>46691</v>
      </c>
      <c r="I38" s="145">
        <v>30270</v>
      </c>
      <c r="J38" s="147">
        <v>1448</v>
      </c>
      <c r="K38" s="147">
        <v>9603</v>
      </c>
      <c r="L38" s="148">
        <v>7470</v>
      </c>
      <c r="M38" s="149">
        <f>I38+J38+K38+L38</f>
        <v>48791</v>
      </c>
      <c r="N38" s="147">
        <f>M38-H38</f>
        <v>2100</v>
      </c>
      <c r="O38" s="150">
        <f>N38/H38</f>
        <v>0.044976547942858366</v>
      </c>
    </row>
    <row r="39" spans="1:15" ht="15.75" customHeight="1" thickBot="1">
      <c r="A39" s="186"/>
      <c r="B39" s="187"/>
      <c r="C39" s="187" t="s">
        <v>97</v>
      </c>
      <c r="D39" s="189">
        <v>31500</v>
      </c>
      <c r="E39" s="190">
        <v>1433</v>
      </c>
      <c r="F39" s="190">
        <v>9072</v>
      </c>
      <c r="G39" s="191">
        <v>6786</v>
      </c>
      <c r="H39" s="192">
        <f>D39+E39+F39+G39</f>
        <v>48791</v>
      </c>
      <c r="I39" s="189">
        <v>32460</v>
      </c>
      <c r="J39" s="190">
        <v>1448</v>
      </c>
      <c r="K39" s="190">
        <v>9603</v>
      </c>
      <c r="L39" s="191">
        <v>7470</v>
      </c>
      <c r="M39" s="192">
        <f>I39+J39+K39+L39</f>
        <v>50981</v>
      </c>
      <c r="N39" s="190">
        <f>M39-H39</f>
        <v>2190</v>
      </c>
      <c r="O39" s="193">
        <f>N39/H39</f>
        <v>0.04488532721198582</v>
      </c>
    </row>
    <row r="40" spans="1:15" ht="16.5" thickBot="1">
      <c r="A40" s="37" t="s">
        <v>102</v>
      </c>
      <c r="B40" s="213"/>
      <c r="C40" s="213"/>
      <c r="D40" s="214"/>
      <c r="E40" s="215"/>
      <c r="F40" s="215"/>
      <c r="G40" s="215"/>
      <c r="H40" s="216"/>
      <c r="I40" s="214"/>
      <c r="J40" s="215"/>
      <c r="K40" s="215"/>
      <c r="L40" s="215"/>
      <c r="M40" s="216"/>
      <c r="N40" s="215"/>
      <c r="O40" s="217"/>
    </row>
    <row r="41" spans="1:15" ht="15.75" customHeight="1">
      <c r="A41" s="142"/>
      <c r="B41" s="143" t="s">
        <v>2</v>
      </c>
      <c r="C41" s="176"/>
      <c r="D41" s="178"/>
      <c r="E41" s="174"/>
      <c r="F41" s="174"/>
      <c r="G41" s="174"/>
      <c r="H41" s="179"/>
      <c r="I41" s="178"/>
      <c r="J41" s="174"/>
      <c r="K41" s="174"/>
      <c r="L41" s="174"/>
      <c r="M41" s="179"/>
      <c r="N41" s="178"/>
      <c r="O41" s="144"/>
    </row>
    <row r="42" spans="1:16" ht="15.75" customHeight="1">
      <c r="A42" s="140"/>
      <c r="B42" s="141"/>
      <c r="C42" s="151" t="s">
        <v>14</v>
      </c>
      <c r="D42" s="145">
        <v>27030</v>
      </c>
      <c r="E42" s="147">
        <v>1077.62</v>
      </c>
      <c r="F42" s="180">
        <v>9072</v>
      </c>
      <c r="G42" s="148">
        <v>6786</v>
      </c>
      <c r="H42" s="149">
        <f>D42+E42+F42+G42</f>
        <v>43965.619999999995</v>
      </c>
      <c r="I42" s="145">
        <v>28020</v>
      </c>
      <c r="J42" s="147">
        <v>1299</v>
      </c>
      <c r="K42" s="180">
        <v>9603</v>
      </c>
      <c r="L42" s="148">
        <v>7470</v>
      </c>
      <c r="M42" s="149">
        <f>I42+J42+K42+L42</f>
        <v>46392</v>
      </c>
      <c r="N42" s="145">
        <f>M42-H42</f>
        <v>2426.3800000000047</v>
      </c>
      <c r="O42" s="150">
        <f>N42/H42</f>
        <v>0.05518812199168362</v>
      </c>
      <c r="P42" s="19"/>
    </row>
    <row r="43" spans="1:16" ht="15.75" customHeight="1">
      <c r="A43" s="140"/>
      <c r="B43" s="141"/>
      <c r="C43" s="151" t="s">
        <v>27</v>
      </c>
      <c r="D43" s="157">
        <v>27030</v>
      </c>
      <c r="E43" s="159">
        <v>1077.62</v>
      </c>
      <c r="F43" s="182">
        <v>9072</v>
      </c>
      <c r="G43" s="160">
        <v>6786</v>
      </c>
      <c r="H43" s="161">
        <f>D43+E43+F43+G43</f>
        <v>43965.619999999995</v>
      </c>
      <c r="I43" s="157">
        <v>28020</v>
      </c>
      <c r="J43" s="159">
        <v>1299</v>
      </c>
      <c r="K43" s="182">
        <v>9603</v>
      </c>
      <c r="L43" s="160">
        <v>7470</v>
      </c>
      <c r="M43" s="161">
        <f>I43+J43+K43+L43</f>
        <v>46392</v>
      </c>
      <c r="N43" s="157">
        <f>M43-H43</f>
        <v>2426.3800000000047</v>
      </c>
      <c r="O43" s="162">
        <f>N43/H43</f>
        <v>0.05518812199168362</v>
      </c>
      <c r="P43" s="19"/>
    </row>
    <row r="44" spans="1:19" ht="15.75" customHeight="1">
      <c r="A44" s="163"/>
      <c r="B44" s="164" t="s">
        <v>5</v>
      </c>
      <c r="C44" s="183"/>
      <c r="D44" s="145"/>
      <c r="E44" s="147"/>
      <c r="F44" s="184"/>
      <c r="G44" s="148"/>
      <c r="H44" s="149"/>
      <c r="I44" s="145"/>
      <c r="J44" s="147"/>
      <c r="K44" s="184"/>
      <c r="L44" s="148"/>
      <c r="M44" s="149"/>
      <c r="N44" s="145"/>
      <c r="O44" s="150"/>
      <c r="P44" s="19"/>
      <c r="S44" s="18"/>
    </row>
    <row r="45" spans="1:17" ht="15.75" customHeight="1">
      <c r="A45" s="140"/>
      <c r="B45" s="141"/>
      <c r="C45" s="151" t="s">
        <v>8</v>
      </c>
      <c r="D45" s="145">
        <v>29688</v>
      </c>
      <c r="E45" s="147">
        <v>1077.62</v>
      </c>
      <c r="F45" s="147">
        <v>9072</v>
      </c>
      <c r="G45" s="148">
        <v>6786</v>
      </c>
      <c r="H45" s="149">
        <f aca="true" t="shared" si="4" ref="H45:H54">D45+E45+F45+G45</f>
        <v>46623.619999999995</v>
      </c>
      <c r="I45" s="145">
        <v>33930</v>
      </c>
      <c r="J45" s="147">
        <v>1299</v>
      </c>
      <c r="K45" s="147">
        <v>9603</v>
      </c>
      <c r="L45" s="148">
        <v>7470</v>
      </c>
      <c r="M45" s="149">
        <f aca="true" t="shared" si="5" ref="M45:M54">I45+J45+K45+L45</f>
        <v>52302</v>
      </c>
      <c r="N45" s="145">
        <f aca="true" t="shared" si="6" ref="N45:N54">M45-H45</f>
        <v>5678.380000000005</v>
      </c>
      <c r="O45" s="150">
        <f aca="true" t="shared" si="7" ref="O45:O54">N45/H45</f>
        <v>0.12179191577144814</v>
      </c>
      <c r="P45" s="19"/>
      <c r="Q45" s="22"/>
    </row>
    <row r="46" spans="1:19" ht="15.75" customHeight="1">
      <c r="A46" s="140"/>
      <c r="B46" s="141"/>
      <c r="C46" s="166" t="s">
        <v>9</v>
      </c>
      <c r="D46" s="145">
        <v>31692</v>
      </c>
      <c r="E46" s="147">
        <v>1077.62</v>
      </c>
      <c r="F46" s="147">
        <v>9072</v>
      </c>
      <c r="G46" s="148">
        <v>6786</v>
      </c>
      <c r="H46" s="149">
        <f t="shared" si="4"/>
        <v>48627.62</v>
      </c>
      <c r="I46" s="145">
        <v>36210</v>
      </c>
      <c r="J46" s="147">
        <v>1299</v>
      </c>
      <c r="K46" s="147">
        <v>9603</v>
      </c>
      <c r="L46" s="148">
        <v>7470</v>
      </c>
      <c r="M46" s="149">
        <f t="shared" si="5"/>
        <v>54582</v>
      </c>
      <c r="N46" s="145">
        <f t="shared" si="6"/>
        <v>5954.379999999997</v>
      </c>
      <c r="O46" s="150">
        <f t="shared" si="7"/>
        <v>0.12244851794103839</v>
      </c>
      <c r="P46" s="19"/>
      <c r="S46" s="18"/>
    </row>
    <row r="47" spans="1:16" ht="15.75" customHeight="1">
      <c r="A47" s="140"/>
      <c r="B47" s="141"/>
      <c r="C47" s="166" t="s">
        <v>4</v>
      </c>
      <c r="D47" s="145">
        <v>31692</v>
      </c>
      <c r="E47" s="147">
        <v>1077.62</v>
      </c>
      <c r="F47" s="147">
        <v>9072</v>
      </c>
      <c r="G47" s="148">
        <v>6786</v>
      </c>
      <c r="H47" s="149">
        <f t="shared" si="4"/>
        <v>48627.62</v>
      </c>
      <c r="I47" s="145">
        <v>36210</v>
      </c>
      <c r="J47" s="147">
        <v>1299</v>
      </c>
      <c r="K47" s="147">
        <v>9603</v>
      </c>
      <c r="L47" s="148">
        <v>7470</v>
      </c>
      <c r="M47" s="149">
        <f t="shared" si="5"/>
        <v>54582</v>
      </c>
      <c r="N47" s="145">
        <f t="shared" si="6"/>
        <v>5954.379999999997</v>
      </c>
      <c r="O47" s="150">
        <f t="shared" si="7"/>
        <v>0.12244851794103839</v>
      </c>
      <c r="P47" s="19"/>
    </row>
    <row r="48" spans="1:16" ht="15.75" customHeight="1">
      <c r="A48" s="140"/>
      <c r="B48" s="141"/>
      <c r="C48" s="166" t="s">
        <v>50</v>
      </c>
      <c r="D48" s="145">
        <v>27240</v>
      </c>
      <c r="E48" s="147">
        <v>1077.62</v>
      </c>
      <c r="F48" s="147">
        <v>9072</v>
      </c>
      <c r="G48" s="147">
        <v>6786</v>
      </c>
      <c r="H48" s="149">
        <f t="shared" si="4"/>
        <v>44175.619999999995</v>
      </c>
      <c r="I48" s="145">
        <v>26970</v>
      </c>
      <c r="J48" s="147">
        <v>1299</v>
      </c>
      <c r="K48" s="147">
        <v>9603</v>
      </c>
      <c r="L48" s="148">
        <v>7470</v>
      </c>
      <c r="M48" s="149">
        <f t="shared" si="5"/>
        <v>45342</v>
      </c>
      <c r="N48" s="145">
        <f t="shared" si="6"/>
        <v>1166.3800000000047</v>
      </c>
      <c r="O48" s="150">
        <f t="shared" si="7"/>
        <v>0.026403251386171937</v>
      </c>
      <c r="P48" s="19"/>
    </row>
    <row r="49" spans="1:16" ht="15.75" customHeight="1">
      <c r="A49" s="140"/>
      <c r="B49" s="141"/>
      <c r="C49" s="166" t="s">
        <v>71</v>
      </c>
      <c r="D49" s="152" t="s">
        <v>41</v>
      </c>
      <c r="E49" s="153" t="s">
        <v>41</v>
      </c>
      <c r="F49" s="153" t="s">
        <v>41</v>
      </c>
      <c r="G49" s="153" t="s">
        <v>41</v>
      </c>
      <c r="H49" s="154" t="s">
        <v>41</v>
      </c>
      <c r="I49" s="145">
        <v>37020</v>
      </c>
      <c r="J49" s="147">
        <v>1299</v>
      </c>
      <c r="K49" s="147">
        <v>9603</v>
      </c>
      <c r="L49" s="148">
        <v>7470</v>
      </c>
      <c r="M49" s="149">
        <f t="shared" si="5"/>
        <v>55392</v>
      </c>
      <c r="N49" s="145"/>
      <c r="O49" s="150"/>
      <c r="P49" s="19"/>
    </row>
    <row r="50" spans="1:16" ht="15.75" customHeight="1">
      <c r="A50" s="140"/>
      <c r="B50" s="141"/>
      <c r="C50" s="151" t="s">
        <v>28</v>
      </c>
      <c r="D50" s="145">
        <v>31692</v>
      </c>
      <c r="E50" s="147">
        <v>1077.62</v>
      </c>
      <c r="F50" s="147">
        <v>9072</v>
      </c>
      <c r="G50" s="148">
        <v>6786</v>
      </c>
      <c r="H50" s="149">
        <f t="shared" si="4"/>
        <v>48627.62</v>
      </c>
      <c r="I50" s="145">
        <v>36210</v>
      </c>
      <c r="J50" s="147">
        <v>1299</v>
      </c>
      <c r="K50" s="147">
        <v>9603</v>
      </c>
      <c r="L50" s="148">
        <v>7470</v>
      </c>
      <c r="M50" s="149">
        <f t="shared" si="5"/>
        <v>54582</v>
      </c>
      <c r="N50" s="145">
        <f t="shared" si="6"/>
        <v>5954.379999999997</v>
      </c>
      <c r="O50" s="150">
        <f t="shared" si="7"/>
        <v>0.12244851794103839</v>
      </c>
      <c r="P50" s="19"/>
    </row>
    <row r="51" spans="1:16" ht="15.75" customHeight="1">
      <c r="A51" s="140"/>
      <c r="B51" s="141"/>
      <c r="C51" s="151" t="s">
        <v>10</v>
      </c>
      <c r="D51" s="145">
        <v>31692</v>
      </c>
      <c r="E51" s="147">
        <v>1077.62</v>
      </c>
      <c r="F51" s="147">
        <v>9072</v>
      </c>
      <c r="G51" s="148">
        <v>6786</v>
      </c>
      <c r="H51" s="149">
        <f t="shared" si="4"/>
        <v>48627.62</v>
      </c>
      <c r="I51" s="145">
        <v>36210</v>
      </c>
      <c r="J51" s="147">
        <v>1299</v>
      </c>
      <c r="K51" s="147">
        <v>9603</v>
      </c>
      <c r="L51" s="148">
        <v>7470</v>
      </c>
      <c r="M51" s="149">
        <f t="shared" si="5"/>
        <v>54582</v>
      </c>
      <c r="N51" s="145">
        <f t="shared" si="6"/>
        <v>5954.379999999997</v>
      </c>
      <c r="O51" s="150">
        <f t="shared" si="7"/>
        <v>0.12244851794103839</v>
      </c>
      <c r="P51" s="19"/>
    </row>
    <row r="52" spans="1:16" ht="15.75" customHeight="1">
      <c r="A52" s="140"/>
      <c r="B52" s="141"/>
      <c r="C52" s="151" t="s">
        <v>7</v>
      </c>
      <c r="D52" s="145">
        <v>31692</v>
      </c>
      <c r="E52" s="147">
        <v>1077.62</v>
      </c>
      <c r="F52" s="147">
        <v>9072</v>
      </c>
      <c r="G52" s="148">
        <v>6786</v>
      </c>
      <c r="H52" s="149">
        <f t="shared" si="4"/>
        <v>48627.62</v>
      </c>
      <c r="I52" s="145">
        <v>36210</v>
      </c>
      <c r="J52" s="147">
        <v>1299</v>
      </c>
      <c r="K52" s="147">
        <v>9603</v>
      </c>
      <c r="L52" s="148">
        <v>7470</v>
      </c>
      <c r="M52" s="149">
        <f t="shared" si="5"/>
        <v>54582</v>
      </c>
      <c r="N52" s="145">
        <f t="shared" si="6"/>
        <v>5954.379999999997</v>
      </c>
      <c r="O52" s="150">
        <f t="shared" si="7"/>
        <v>0.12244851794103839</v>
      </c>
      <c r="P52" s="19"/>
    </row>
    <row r="53" spans="1:16" ht="15.75" customHeight="1">
      <c r="A53" s="140"/>
      <c r="B53" s="141"/>
      <c r="C53" s="185" t="s">
        <v>51</v>
      </c>
      <c r="D53" s="145">
        <v>32238</v>
      </c>
      <c r="E53" s="147">
        <v>1077.62</v>
      </c>
      <c r="F53" s="147">
        <v>9072</v>
      </c>
      <c r="G53" s="147">
        <v>6786</v>
      </c>
      <c r="H53" s="149">
        <f t="shared" si="4"/>
        <v>49173.62</v>
      </c>
      <c r="I53" s="145">
        <v>36840</v>
      </c>
      <c r="J53" s="147">
        <v>1299</v>
      </c>
      <c r="K53" s="147">
        <v>9603</v>
      </c>
      <c r="L53" s="148">
        <v>7470</v>
      </c>
      <c r="M53" s="149">
        <f t="shared" si="5"/>
        <v>55212</v>
      </c>
      <c r="N53" s="145">
        <f t="shared" si="6"/>
        <v>6038.379999999997</v>
      </c>
      <c r="O53" s="150">
        <f t="shared" si="7"/>
        <v>0.12279714204486059</v>
      </c>
      <c r="P53" s="19"/>
    </row>
    <row r="54" spans="1:16" ht="15.75" customHeight="1" thickBot="1">
      <c r="A54" s="186"/>
      <c r="B54" s="187"/>
      <c r="C54" s="187" t="s">
        <v>25</v>
      </c>
      <c r="D54" s="189">
        <v>32238</v>
      </c>
      <c r="E54" s="190">
        <v>1077.62</v>
      </c>
      <c r="F54" s="190">
        <v>9072</v>
      </c>
      <c r="G54" s="191">
        <v>6786</v>
      </c>
      <c r="H54" s="192">
        <f t="shared" si="4"/>
        <v>49173.62</v>
      </c>
      <c r="I54" s="189">
        <v>36840</v>
      </c>
      <c r="J54" s="190">
        <v>1299</v>
      </c>
      <c r="K54" s="147">
        <v>9603</v>
      </c>
      <c r="L54" s="148">
        <v>7470</v>
      </c>
      <c r="M54" s="149">
        <f t="shared" si="5"/>
        <v>55212</v>
      </c>
      <c r="N54" s="190">
        <f t="shared" si="6"/>
        <v>6038.379999999997</v>
      </c>
      <c r="O54" s="193">
        <f t="shared" si="7"/>
        <v>0.12279714204486059</v>
      </c>
      <c r="P54" s="19"/>
    </row>
    <row r="55" spans="1:16" ht="19.5" thickBot="1">
      <c r="A55" s="30" t="s">
        <v>58</v>
      </c>
      <c r="B55" s="137"/>
      <c r="C55" s="137"/>
      <c r="D55" s="218"/>
      <c r="E55" s="219"/>
      <c r="F55" s="219"/>
      <c r="G55" s="170"/>
      <c r="H55" s="220"/>
      <c r="I55" s="169"/>
      <c r="J55" s="170"/>
      <c r="K55" s="170"/>
      <c r="L55" s="170"/>
      <c r="M55" s="221"/>
      <c r="N55" s="170"/>
      <c r="O55" s="139"/>
      <c r="P55" s="19"/>
    </row>
    <row r="56" spans="1:20" s="13" customFormat="1" ht="15.75" customHeight="1">
      <c r="A56" s="195"/>
      <c r="B56" s="185" t="s">
        <v>2</v>
      </c>
      <c r="C56" s="185"/>
      <c r="D56" s="209"/>
      <c r="E56" s="222"/>
      <c r="F56" s="222"/>
      <c r="G56" s="210"/>
      <c r="H56" s="211"/>
      <c r="I56" s="223"/>
      <c r="J56" s="222"/>
      <c r="K56" s="222"/>
      <c r="L56" s="210"/>
      <c r="M56" s="212"/>
      <c r="N56" s="222"/>
      <c r="O56" s="224"/>
      <c r="P56" s="20"/>
      <c r="Q56" s="12"/>
      <c r="R56" s="12"/>
      <c r="S56" s="12"/>
      <c r="T56" s="12"/>
    </row>
    <row r="57" spans="1:20" s="13" customFormat="1" ht="15.75" customHeight="1">
      <c r="A57" s="195"/>
      <c r="B57" s="185"/>
      <c r="C57" s="185" t="s">
        <v>13</v>
      </c>
      <c r="D57" s="145">
        <v>26040</v>
      </c>
      <c r="E57" s="147">
        <v>276.7</v>
      </c>
      <c r="F57" s="147">
        <v>9072</v>
      </c>
      <c r="G57" s="148">
        <v>6786</v>
      </c>
      <c r="H57" s="149">
        <f>D57+E57+F57+G57</f>
        <v>42174.7</v>
      </c>
      <c r="I57" s="145">
        <v>26250</v>
      </c>
      <c r="J57" s="147">
        <v>276.7</v>
      </c>
      <c r="K57" s="147">
        <v>9603</v>
      </c>
      <c r="L57" s="147">
        <v>7470</v>
      </c>
      <c r="M57" s="149">
        <f>I57+J57+K57+L57</f>
        <v>43599.7</v>
      </c>
      <c r="N57" s="147">
        <f>M57-H57</f>
        <v>1425</v>
      </c>
      <c r="O57" s="150">
        <f>N57/H57</f>
        <v>0.033788029316154</v>
      </c>
      <c r="P57" s="20"/>
      <c r="Q57" s="12"/>
      <c r="R57" s="12"/>
      <c r="S57" s="12"/>
      <c r="T57" s="12"/>
    </row>
    <row r="58" spans="1:20" s="13" customFormat="1" ht="15.75" customHeight="1">
      <c r="A58" s="195"/>
      <c r="B58" s="185"/>
      <c r="C58" s="197" t="s">
        <v>42</v>
      </c>
      <c r="D58" s="157">
        <v>14700</v>
      </c>
      <c r="E58" s="159">
        <v>276.7</v>
      </c>
      <c r="F58" s="159">
        <v>9072</v>
      </c>
      <c r="G58" s="160">
        <v>6786</v>
      </c>
      <c r="H58" s="161">
        <f>D58+E58+F58+G58</f>
        <v>30834.7</v>
      </c>
      <c r="I58" s="157">
        <v>14700</v>
      </c>
      <c r="J58" s="159">
        <v>276.7</v>
      </c>
      <c r="K58" s="159">
        <v>9603</v>
      </c>
      <c r="L58" s="159">
        <v>7470</v>
      </c>
      <c r="M58" s="161">
        <f>I58+J58+K58+L58</f>
        <v>32049.7</v>
      </c>
      <c r="N58" s="159">
        <f>M58-H58</f>
        <v>1215</v>
      </c>
      <c r="O58" s="162">
        <f>N58/H58</f>
        <v>0.03940365886485031</v>
      </c>
      <c r="P58" s="20"/>
      <c r="Q58" s="12"/>
      <c r="R58" s="12"/>
      <c r="S58" s="12"/>
      <c r="T58" s="12"/>
    </row>
    <row r="59" spans="1:20" s="13" customFormat="1" ht="15.75" customHeight="1">
      <c r="A59" s="225"/>
      <c r="B59" s="226" t="s">
        <v>5</v>
      </c>
      <c r="C59" s="226"/>
      <c r="D59" s="145"/>
      <c r="E59" s="147"/>
      <c r="F59" s="147"/>
      <c r="G59" s="147"/>
      <c r="H59" s="149"/>
      <c r="I59" s="145"/>
      <c r="J59" s="147"/>
      <c r="K59" s="147"/>
      <c r="L59" s="147"/>
      <c r="M59" s="149"/>
      <c r="N59" s="147"/>
      <c r="O59" s="150"/>
      <c r="P59" s="20"/>
      <c r="Q59" s="12"/>
      <c r="R59" s="12"/>
      <c r="S59" s="12"/>
      <c r="T59" s="12"/>
    </row>
    <row r="60" spans="1:20" s="13" customFormat="1" ht="15.75" customHeight="1">
      <c r="A60" s="195"/>
      <c r="B60" s="185"/>
      <c r="C60" s="141" t="s">
        <v>43</v>
      </c>
      <c r="D60" s="145">
        <v>23190</v>
      </c>
      <c r="E60" s="147">
        <v>276.7</v>
      </c>
      <c r="F60" s="147">
        <v>9072</v>
      </c>
      <c r="G60" s="148">
        <v>6786</v>
      </c>
      <c r="H60" s="149">
        <f aca="true" t="shared" si="8" ref="H60:H73">D60+E60+F60+G60</f>
        <v>39324.7</v>
      </c>
      <c r="I60" s="145">
        <v>23190</v>
      </c>
      <c r="J60" s="147">
        <v>276.7</v>
      </c>
      <c r="K60" s="147">
        <v>9603</v>
      </c>
      <c r="L60" s="147">
        <v>7470</v>
      </c>
      <c r="M60" s="149">
        <f aca="true" t="shared" si="9" ref="M60:M73">I60+J60+K60+L60</f>
        <v>40539.7</v>
      </c>
      <c r="N60" s="147">
        <f aca="true" t="shared" si="10" ref="N60:N73">M60-H60</f>
        <v>1215</v>
      </c>
      <c r="O60" s="150">
        <f aca="true" t="shared" si="11" ref="O60:O73">N60/H60</f>
        <v>0.030896612052984513</v>
      </c>
      <c r="P60" s="20"/>
      <c r="Q60" s="12"/>
      <c r="R60" s="12"/>
      <c r="S60" s="12"/>
      <c r="T60" s="12"/>
    </row>
    <row r="61" spans="1:20" s="13" customFormat="1" ht="15.75" customHeight="1">
      <c r="A61" s="195"/>
      <c r="B61" s="185"/>
      <c r="C61" s="185" t="s">
        <v>72</v>
      </c>
      <c r="D61" s="145">
        <v>22050</v>
      </c>
      <c r="E61" s="147">
        <v>276.7</v>
      </c>
      <c r="F61" s="147">
        <v>9072</v>
      </c>
      <c r="G61" s="148">
        <v>6786</v>
      </c>
      <c r="H61" s="149">
        <f t="shared" si="8"/>
        <v>38184.7</v>
      </c>
      <c r="I61" s="145">
        <v>30000</v>
      </c>
      <c r="J61" s="147">
        <v>276.7</v>
      </c>
      <c r="K61" s="147">
        <v>9603</v>
      </c>
      <c r="L61" s="147">
        <v>7470</v>
      </c>
      <c r="M61" s="149">
        <f t="shared" si="9"/>
        <v>47349.7</v>
      </c>
      <c r="N61" s="147">
        <f t="shared" si="10"/>
        <v>9165</v>
      </c>
      <c r="O61" s="150">
        <f t="shared" si="11"/>
        <v>0.24001759867171932</v>
      </c>
      <c r="P61" s="20"/>
      <c r="Q61" s="12"/>
      <c r="R61" s="12"/>
      <c r="S61" s="12"/>
      <c r="T61" s="12"/>
    </row>
    <row r="62" spans="1:20" s="13" customFormat="1" ht="15.75" customHeight="1">
      <c r="A62" s="195"/>
      <c r="B62" s="185"/>
      <c r="C62" s="185" t="s">
        <v>73</v>
      </c>
      <c r="D62" s="145">
        <v>22050</v>
      </c>
      <c r="E62" s="147">
        <v>276.7</v>
      </c>
      <c r="F62" s="147">
        <v>9072</v>
      </c>
      <c r="G62" s="148">
        <v>6786</v>
      </c>
      <c r="H62" s="149">
        <f>D62+E62+F62+G62</f>
        <v>38184.7</v>
      </c>
      <c r="I62" s="145">
        <v>24240</v>
      </c>
      <c r="J62" s="147">
        <v>276.7</v>
      </c>
      <c r="K62" s="147">
        <v>9603</v>
      </c>
      <c r="L62" s="147">
        <v>7470</v>
      </c>
      <c r="M62" s="149">
        <f t="shared" si="9"/>
        <v>41589.7</v>
      </c>
      <c r="N62" s="147">
        <f>M62-H62</f>
        <v>3405</v>
      </c>
      <c r="O62" s="150">
        <f>N62/H62</f>
        <v>0.08917184107770915</v>
      </c>
      <c r="P62" s="20"/>
      <c r="Q62" s="12"/>
      <c r="R62" s="12"/>
      <c r="S62" s="12"/>
      <c r="T62" s="12"/>
    </row>
    <row r="63" spans="1:20" s="13" customFormat="1" ht="15.75" customHeight="1">
      <c r="A63" s="195"/>
      <c r="B63" s="185"/>
      <c r="C63" s="166" t="s">
        <v>74</v>
      </c>
      <c r="D63" s="152" t="s">
        <v>41</v>
      </c>
      <c r="E63" s="153" t="s">
        <v>41</v>
      </c>
      <c r="F63" s="153" t="s">
        <v>41</v>
      </c>
      <c r="G63" s="153" t="s">
        <v>41</v>
      </c>
      <c r="H63" s="154" t="s">
        <v>41</v>
      </c>
      <c r="I63" s="145">
        <v>32400</v>
      </c>
      <c r="J63" s="167">
        <v>277</v>
      </c>
      <c r="K63" s="147">
        <v>9603</v>
      </c>
      <c r="L63" s="147">
        <v>7470</v>
      </c>
      <c r="M63" s="149">
        <f t="shared" si="9"/>
        <v>49750</v>
      </c>
      <c r="N63" s="147"/>
      <c r="O63" s="150"/>
      <c r="P63" s="20"/>
      <c r="Q63" s="12"/>
      <c r="R63" s="12"/>
      <c r="S63" s="12"/>
      <c r="T63" s="12"/>
    </row>
    <row r="64" spans="1:20" s="13" customFormat="1" ht="15.75" customHeight="1">
      <c r="A64" s="195"/>
      <c r="B64" s="185"/>
      <c r="C64" s="141" t="s">
        <v>35</v>
      </c>
      <c r="D64" s="145">
        <v>36450</v>
      </c>
      <c r="E64" s="147">
        <v>276.7</v>
      </c>
      <c r="F64" s="147">
        <v>9072</v>
      </c>
      <c r="G64" s="148">
        <v>6786</v>
      </c>
      <c r="H64" s="149">
        <f t="shared" si="8"/>
        <v>52584.7</v>
      </c>
      <c r="I64" s="145">
        <v>36450</v>
      </c>
      <c r="J64" s="147">
        <v>276.7</v>
      </c>
      <c r="K64" s="147">
        <v>9603</v>
      </c>
      <c r="L64" s="147">
        <v>7470</v>
      </c>
      <c r="M64" s="149">
        <f t="shared" si="9"/>
        <v>53799.7</v>
      </c>
      <c r="N64" s="147">
        <f t="shared" si="10"/>
        <v>1215</v>
      </c>
      <c r="O64" s="150">
        <f t="shared" si="11"/>
        <v>0.023105580140230904</v>
      </c>
      <c r="P64" s="20"/>
      <c r="Q64" s="12"/>
      <c r="R64" s="12"/>
      <c r="S64" s="12"/>
      <c r="T64" s="12"/>
    </row>
    <row r="65" spans="1:20" s="13" customFormat="1" ht="15.75" customHeight="1">
      <c r="A65" s="195"/>
      <c r="B65" s="185"/>
      <c r="C65" s="141" t="s">
        <v>36</v>
      </c>
      <c r="D65" s="145">
        <v>32040</v>
      </c>
      <c r="E65" s="147">
        <v>276.7</v>
      </c>
      <c r="F65" s="147">
        <v>9072</v>
      </c>
      <c r="G65" s="148">
        <v>6786</v>
      </c>
      <c r="H65" s="149">
        <f t="shared" si="8"/>
        <v>48174.7</v>
      </c>
      <c r="I65" s="145">
        <v>32040</v>
      </c>
      <c r="J65" s="147">
        <v>276.7</v>
      </c>
      <c r="K65" s="147">
        <v>9603</v>
      </c>
      <c r="L65" s="147">
        <v>7470</v>
      </c>
      <c r="M65" s="149">
        <f t="shared" si="9"/>
        <v>49389.7</v>
      </c>
      <c r="N65" s="147">
        <f t="shared" si="10"/>
        <v>1215</v>
      </c>
      <c r="O65" s="150">
        <f t="shared" si="11"/>
        <v>0.02522070713465782</v>
      </c>
      <c r="P65" s="20"/>
      <c r="Q65" s="12"/>
      <c r="R65" s="12"/>
      <c r="S65" s="12"/>
      <c r="T65" s="12"/>
    </row>
    <row r="66" spans="1:20" s="13" customFormat="1" ht="15.75" customHeight="1">
      <c r="A66" s="195"/>
      <c r="B66" s="185"/>
      <c r="C66" s="185" t="s">
        <v>44</v>
      </c>
      <c r="D66" s="145">
        <v>32040</v>
      </c>
      <c r="E66" s="147">
        <v>276.7</v>
      </c>
      <c r="F66" s="147">
        <v>9072</v>
      </c>
      <c r="G66" s="148">
        <v>6786</v>
      </c>
      <c r="H66" s="149">
        <f t="shared" si="8"/>
        <v>48174.7</v>
      </c>
      <c r="I66" s="145">
        <v>32040</v>
      </c>
      <c r="J66" s="147">
        <v>276.7</v>
      </c>
      <c r="K66" s="147">
        <v>9603</v>
      </c>
      <c r="L66" s="147">
        <v>7470</v>
      </c>
      <c r="M66" s="149">
        <f t="shared" si="9"/>
        <v>49389.7</v>
      </c>
      <c r="N66" s="147">
        <f t="shared" si="10"/>
        <v>1215</v>
      </c>
      <c r="O66" s="150">
        <f t="shared" si="11"/>
        <v>0.02522070713465782</v>
      </c>
      <c r="P66" s="20"/>
      <c r="Q66" s="12"/>
      <c r="R66" s="12"/>
      <c r="S66" s="12"/>
      <c r="T66" s="12"/>
    </row>
    <row r="67" spans="1:22" s="13" customFormat="1" ht="15.75" customHeight="1">
      <c r="A67" s="195"/>
      <c r="B67" s="185"/>
      <c r="C67" s="185" t="s">
        <v>45</v>
      </c>
      <c r="D67" s="145">
        <v>36450</v>
      </c>
      <c r="E67" s="147">
        <v>276.7</v>
      </c>
      <c r="F67" s="147">
        <v>9072</v>
      </c>
      <c r="G67" s="148">
        <v>6786</v>
      </c>
      <c r="H67" s="149">
        <f t="shared" si="8"/>
        <v>52584.7</v>
      </c>
      <c r="I67" s="145">
        <v>36450</v>
      </c>
      <c r="J67" s="147">
        <v>276.7</v>
      </c>
      <c r="K67" s="147">
        <v>9603</v>
      </c>
      <c r="L67" s="147">
        <v>7470</v>
      </c>
      <c r="M67" s="149">
        <f t="shared" si="9"/>
        <v>53799.7</v>
      </c>
      <c r="N67" s="147">
        <f t="shared" si="10"/>
        <v>1215</v>
      </c>
      <c r="O67" s="150">
        <f t="shared" si="11"/>
        <v>0.023105580140230904</v>
      </c>
      <c r="P67" s="20"/>
      <c r="Q67" s="12"/>
      <c r="R67" s="12"/>
      <c r="S67" s="12"/>
      <c r="T67" s="12"/>
      <c r="V67" s="17"/>
    </row>
    <row r="68" spans="1:20" s="13" customFormat="1" ht="15.75" customHeight="1">
      <c r="A68" s="195"/>
      <c r="B68" s="185"/>
      <c r="C68" s="141" t="s">
        <v>23</v>
      </c>
      <c r="D68" s="145">
        <v>32640</v>
      </c>
      <c r="E68" s="147">
        <v>276.7</v>
      </c>
      <c r="F68" s="147">
        <v>9072</v>
      </c>
      <c r="G68" s="148">
        <v>6786</v>
      </c>
      <c r="H68" s="149">
        <f t="shared" si="8"/>
        <v>48774.7</v>
      </c>
      <c r="I68" s="145">
        <v>34260</v>
      </c>
      <c r="J68" s="147">
        <v>276.7</v>
      </c>
      <c r="K68" s="147">
        <v>9603</v>
      </c>
      <c r="L68" s="147">
        <v>7470</v>
      </c>
      <c r="M68" s="149">
        <f t="shared" si="9"/>
        <v>51609.7</v>
      </c>
      <c r="N68" s="147">
        <f t="shared" si="10"/>
        <v>2835</v>
      </c>
      <c r="O68" s="150">
        <f t="shared" si="11"/>
        <v>0.05812439645963994</v>
      </c>
      <c r="P68" s="20"/>
      <c r="Q68" s="12"/>
      <c r="R68" s="12"/>
      <c r="S68" s="12"/>
      <c r="T68" s="12"/>
    </row>
    <row r="69" spans="1:20" s="13" customFormat="1" ht="15.75" customHeight="1">
      <c r="A69" s="195"/>
      <c r="B69" s="185"/>
      <c r="C69" s="141" t="s">
        <v>46</v>
      </c>
      <c r="D69" s="145">
        <v>31980</v>
      </c>
      <c r="E69" s="147">
        <v>276.7</v>
      </c>
      <c r="F69" s="147">
        <v>9072</v>
      </c>
      <c r="G69" s="148">
        <v>6786</v>
      </c>
      <c r="H69" s="149">
        <f t="shared" si="8"/>
        <v>48114.7</v>
      </c>
      <c r="I69" s="145">
        <v>33270</v>
      </c>
      <c r="J69" s="147">
        <v>276.7</v>
      </c>
      <c r="K69" s="147">
        <v>9603</v>
      </c>
      <c r="L69" s="147">
        <v>7470</v>
      </c>
      <c r="M69" s="149">
        <f t="shared" si="9"/>
        <v>50619.7</v>
      </c>
      <c r="N69" s="147">
        <f t="shared" si="10"/>
        <v>2505</v>
      </c>
      <c r="O69" s="150">
        <f t="shared" si="11"/>
        <v>0.052063090905689946</v>
      </c>
      <c r="P69" s="20"/>
      <c r="Q69" s="12"/>
      <c r="R69" s="12"/>
      <c r="S69" s="12"/>
      <c r="T69" s="12"/>
    </row>
    <row r="70" spans="1:21" s="13" customFormat="1" ht="15.75" customHeight="1">
      <c r="A70" s="195"/>
      <c r="B70" s="185"/>
      <c r="C70" s="141" t="s">
        <v>52</v>
      </c>
      <c r="D70" s="145">
        <v>20100</v>
      </c>
      <c r="E70" s="147">
        <v>276.7</v>
      </c>
      <c r="F70" s="147">
        <v>9072</v>
      </c>
      <c r="G70" s="148">
        <v>6786</v>
      </c>
      <c r="H70" s="149">
        <f t="shared" si="8"/>
        <v>36234.7</v>
      </c>
      <c r="I70" s="145">
        <v>26520</v>
      </c>
      <c r="J70" s="147">
        <v>276.7</v>
      </c>
      <c r="K70" s="147">
        <v>9603</v>
      </c>
      <c r="L70" s="147">
        <v>7470</v>
      </c>
      <c r="M70" s="149">
        <f t="shared" si="9"/>
        <v>43869.7</v>
      </c>
      <c r="N70" s="147">
        <f t="shared" si="10"/>
        <v>7635</v>
      </c>
      <c r="O70" s="150">
        <f t="shared" si="11"/>
        <v>0.2107096236480501</v>
      </c>
      <c r="P70" s="20"/>
      <c r="Q70" s="12"/>
      <c r="R70" s="12"/>
      <c r="S70" s="12"/>
      <c r="T70" s="12"/>
      <c r="U70" s="17"/>
    </row>
    <row r="71" spans="1:20" s="13" customFormat="1" ht="15.75" customHeight="1">
      <c r="A71" s="195"/>
      <c r="B71" s="185"/>
      <c r="C71" s="185" t="s">
        <v>37</v>
      </c>
      <c r="D71" s="145">
        <v>30600</v>
      </c>
      <c r="E71" s="147">
        <v>276.7</v>
      </c>
      <c r="F71" s="147">
        <v>9072</v>
      </c>
      <c r="G71" s="148">
        <v>6786</v>
      </c>
      <c r="H71" s="149">
        <f t="shared" si="8"/>
        <v>46734.7</v>
      </c>
      <c r="I71" s="145">
        <v>30600</v>
      </c>
      <c r="J71" s="147">
        <v>276.7</v>
      </c>
      <c r="K71" s="147">
        <v>9603</v>
      </c>
      <c r="L71" s="147">
        <v>7470</v>
      </c>
      <c r="M71" s="149">
        <f t="shared" si="9"/>
        <v>47949.7</v>
      </c>
      <c r="N71" s="147">
        <f t="shared" si="10"/>
        <v>1215</v>
      </c>
      <c r="O71" s="150">
        <f t="shared" si="11"/>
        <v>0.02599781318805941</v>
      </c>
      <c r="P71" s="20"/>
      <c r="Q71" s="12"/>
      <c r="R71" s="12"/>
      <c r="S71" s="12"/>
      <c r="T71" s="12"/>
    </row>
    <row r="72" spans="1:20" s="13" customFormat="1" ht="15.75" customHeight="1">
      <c r="A72" s="195"/>
      <c r="B72" s="185"/>
      <c r="C72" s="185" t="s">
        <v>38</v>
      </c>
      <c r="D72" s="145">
        <v>30600</v>
      </c>
      <c r="E72" s="147">
        <v>276.7</v>
      </c>
      <c r="F72" s="147">
        <v>9072</v>
      </c>
      <c r="G72" s="148">
        <v>6786</v>
      </c>
      <c r="H72" s="149">
        <f t="shared" si="8"/>
        <v>46734.7</v>
      </c>
      <c r="I72" s="145">
        <v>30600</v>
      </c>
      <c r="J72" s="147">
        <v>276.7</v>
      </c>
      <c r="K72" s="147">
        <v>9603</v>
      </c>
      <c r="L72" s="147">
        <v>7470</v>
      </c>
      <c r="M72" s="149">
        <f t="shared" si="9"/>
        <v>47949.7</v>
      </c>
      <c r="N72" s="147">
        <f t="shared" si="10"/>
        <v>1215</v>
      </c>
      <c r="O72" s="150">
        <f t="shared" si="11"/>
        <v>0.02599781318805941</v>
      </c>
      <c r="P72" s="20"/>
      <c r="Q72" s="12"/>
      <c r="R72" s="12"/>
      <c r="S72" s="12"/>
      <c r="T72" s="12"/>
    </row>
    <row r="73" spans="1:20" s="13" customFormat="1" ht="15.75" customHeight="1">
      <c r="A73" s="195"/>
      <c r="B73" s="185"/>
      <c r="C73" s="185" t="s">
        <v>99</v>
      </c>
      <c r="D73" s="198">
        <v>11466</v>
      </c>
      <c r="E73" s="199">
        <v>276.7</v>
      </c>
      <c r="F73" s="159">
        <v>9072</v>
      </c>
      <c r="G73" s="160">
        <v>6786</v>
      </c>
      <c r="H73" s="161">
        <f t="shared" si="8"/>
        <v>27600.7</v>
      </c>
      <c r="I73" s="198">
        <v>11638</v>
      </c>
      <c r="J73" s="199">
        <v>276.7</v>
      </c>
      <c r="K73" s="147">
        <v>9603</v>
      </c>
      <c r="L73" s="147">
        <v>7470</v>
      </c>
      <c r="M73" s="149">
        <f t="shared" si="9"/>
        <v>28987.7</v>
      </c>
      <c r="N73" s="159">
        <f t="shared" si="10"/>
        <v>1387</v>
      </c>
      <c r="O73" s="162">
        <f t="shared" si="11"/>
        <v>0.05025234867231628</v>
      </c>
      <c r="P73" s="20"/>
      <c r="Q73" s="12"/>
      <c r="R73" s="12"/>
      <c r="S73" s="12"/>
      <c r="T73" s="12"/>
    </row>
    <row r="74" spans="1:20" s="13" customFormat="1" ht="15.75" customHeight="1">
      <c r="A74" s="225"/>
      <c r="B74" s="226" t="s">
        <v>11</v>
      </c>
      <c r="C74" s="226"/>
      <c r="D74" s="145"/>
      <c r="E74" s="165"/>
      <c r="F74" s="165"/>
      <c r="G74" s="165"/>
      <c r="H74" s="227"/>
      <c r="I74" s="145"/>
      <c r="J74" s="165"/>
      <c r="K74" s="165"/>
      <c r="L74" s="165"/>
      <c r="M74" s="227"/>
      <c r="N74" s="147"/>
      <c r="O74" s="150"/>
      <c r="P74" s="20"/>
      <c r="Q74" s="12"/>
      <c r="R74" s="12"/>
      <c r="S74" s="12"/>
      <c r="T74" s="12"/>
    </row>
    <row r="75" spans="1:20" s="13" customFormat="1" ht="15.75" customHeight="1">
      <c r="A75" s="195"/>
      <c r="B75" s="185"/>
      <c r="C75" s="185" t="s">
        <v>75</v>
      </c>
      <c r="D75" s="145">
        <v>34639</v>
      </c>
      <c r="E75" s="147">
        <v>26231.7</v>
      </c>
      <c r="F75" s="147">
        <v>9072</v>
      </c>
      <c r="G75" s="148">
        <v>6786</v>
      </c>
      <c r="H75" s="149">
        <f>D75+E75+F75+G75</f>
        <v>76728.7</v>
      </c>
      <c r="I75" s="145">
        <v>35678</v>
      </c>
      <c r="J75" s="147">
        <v>25955</v>
      </c>
      <c r="K75" s="147">
        <v>9603</v>
      </c>
      <c r="L75" s="147">
        <v>7470</v>
      </c>
      <c r="M75" s="149">
        <f>I75+J75+K75+L75</f>
        <v>78706</v>
      </c>
      <c r="N75" s="145">
        <f>M75-H75</f>
        <v>1977.300000000003</v>
      </c>
      <c r="O75" s="150">
        <f>N75/H75</f>
        <v>0.025770018259139056</v>
      </c>
      <c r="P75" s="20"/>
      <c r="Q75" s="12"/>
      <c r="R75" s="12"/>
      <c r="S75" s="12"/>
      <c r="T75" s="12"/>
    </row>
    <row r="76" spans="1:20" s="13" customFormat="1" ht="15.75" customHeight="1">
      <c r="A76" s="195"/>
      <c r="B76" s="185"/>
      <c r="C76" s="185" t="s">
        <v>76</v>
      </c>
      <c r="D76" s="145">
        <v>32125</v>
      </c>
      <c r="E76" s="147">
        <v>25579.7</v>
      </c>
      <c r="F76" s="147">
        <v>9072</v>
      </c>
      <c r="G76" s="148">
        <v>6786</v>
      </c>
      <c r="H76" s="149">
        <f>D76+E76+F76+G76</f>
        <v>73562.7</v>
      </c>
      <c r="I76" s="145">
        <v>33330</v>
      </c>
      <c r="J76" s="147">
        <v>25303</v>
      </c>
      <c r="K76" s="147">
        <v>9603</v>
      </c>
      <c r="L76" s="147">
        <v>7470</v>
      </c>
      <c r="M76" s="149">
        <f>I76+J76+K76+L76</f>
        <v>75706</v>
      </c>
      <c r="N76" s="145">
        <f>M76-H76</f>
        <v>2143.300000000003</v>
      </c>
      <c r="O76" s="150">
        <f>N76/H76</f>
        <v>0.029135689690563328</v>
      </c>
      <c r="P76" s="20"/>
      <c r="Q76" s="12"/>
      <c r="R76" s="12"/>
      <c r="S76" s="12"/>
      <c r="T76" s="12"/>
    </row>
    <row r="77" spans="1:20" s="13" customFormat="1" ht="15.75" customHeight="1">
      <c r="A77" s="195"/>
      <c r="B77" s="185"/>
      <c r="C77" s="228" t="s">
        <v>33</v>
      </c>
      <c r="D77" s="145">
        <v>29790</v>
      </c>
      <c r="E77" s="180">
        <v>276.7</v>
      </c>
      <c r="F77" s="147">
        <v>9072</v>
      </c>
      <c r="G77" s="147">
        <v>6786</v>
      </c>
      <c r="H77" s="149">
        <f>D77+E77+F77+G77</f>
        <v>45924.7</v>
      </c>
      <c r="I77" s="145">
        <v>30240</v>
      </c>
      <c r="J77" s="180">
        <v>277</v>
      </c>
      <c r="K77" s="147">
        <v>9603</v>
      </c>
      <c r="L77" s="147">
        <v>7470</v>
      </c>
      <c r="M77" s="149">
        <f>I77+J77+K77+L77</f>
        <v>47590</v>
      </c>
      <c r="N77" s="145">
        <f>M77-H77</f>
        <v>1665.300000000003</v>
      </c>
      <c r="O77" s="150">
        <f>N77/H77</f>
        <v>0.03626153246510055</v>
      </c>
      <c r="P77" s="20"/>
      <c r="Q77" s="12"/>
      <c r="R77" s="12"/>
      <c r="S77" s="12"/>
      <c r="T77" s="12"/>
    </row>
    <row r="78" spans="1:20" s="13" customFormat="1" ht="15.75" customHeight="1">
      <c r="A78" s="195"/>
      <c r="B78" s="185"/>
      <c r="C78" s="228" t="s">
        <v>29</v>
      </c>
      <c r="D78" s="145">
        <v>30600</v>
      </c>
      <c r="E78" s="180">
        <v>276.7</v>
      </c>
      <c r="F78" s="147">
        <v>9072</v>
      </c>
      <c r="G78" s="148">
        <v>6786</v>
      </c>
      <c r="H78" s="149">
        <f>D78+E78+F78+G78</f>
        <v>46734.7</v>
      </c>
      <c r="I78" s="145">
        <v>30600</v>
      </c>
      <c r="J78" s="180">
        <v>277</v>
      </c>
      <c r="K78" s="147">
        <v>9603</v>
      </c>
      <c r="L78" s="147">
        <v>7470</v>
      </c>
      <c r="M78" s="149">
        <f>I78+J78+K78+L78</f>
        <v>47950</v>
      </c>
      <c r="N78" s="145">
        <f>M78-H78</f>
        <v>1215.300000000003</v>
      </c>
      <c r="O78" s="150">
        <f>N78/H78</f>
        <v>0.026004232401192325</v>
      </c>
      <c r="P78" s="20"/>
      <c r="Q78" s="12"/>
      <c r="R78" s="12"/>
      <c r="S78" s="12"/>
      <c r="T78" s="12"/>
    </row>
    <row r="79" spans="1:20" s="13" customFormat="1" ht="15.75" customHeight="1" thickBot="1">
      <c r="A79" s="229"/>
      <c r="B79" s="230"/>
      <c r="C79" s="231" t="s">
        <v>34</v>
      </c>
      <c r="D79" s="189">
        <v>39280</v>
      </c>
      <c r="E79" s="190">
        <v>276.7</v>
      </c>
      <c r="F79" s="190">
        <v>9072</v>
      </c>
      <c r="G79" s="191">
        <v>6786</v>
      </c>
      <c r="H79" s="192">
        <f>D79+E79+F79+G79</f>
        <v>55414.7</v>
      </c>
      <c r="I79" s="189">
        <v>39870</v>
      </c>
      <c r="J79" s="190">
        <v>277</v>
      </c>
      <c r="K79" s="190">
        <v>9603</v>
      </c>
      <c r="L79" s="190">
        <v>7470</v>
      </c>
      <c r="M79" s="192">
        <f>I79+J79+K79+L79</f>
        <v>57220</v>
      </c>
      <c r="N79" s="189">
        <f>M79-H79</f>
        <v>1805.300000000003</v>
      </c>
      <c r="O79" s="193">
        <f>N79/H79</f>
        <v>0.032577998256780295</v>
      </c>
      <c r="P79" s="20"/>
      <c r="Q79" s="12"/>
      <c r="R79" s="12"/>
      <c r="S79" s="12"/>
      <c r="T79" s="12"/>
    </row>
    <row r="80" spans="1:22" s="7" customFormat="1" ht="21.75" customHeight="1">
      <c r="A80" s="4"/>
      <c r="B80" s="8" t="s">
        <v>21</v>
      </c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  <c r="R80" s="6"/>
      <c r="S80" s="6"/>
      <c r="T80" s="6"/>
      <c r="U80" s="6"/>
      <c r="V80" s="6"/>
    </row>
    <row r="81" spans="1:22" s="7" customFormat="1" ht="12" customHeight="1">
      <c r="A81" s="4"/>
      <c r="B81" s="8"/>
      <c r="C81" s="28" t="s">
        <v>80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"/>
      <c r="Q81" s="6"/>
      <c r="R81" s="6"/>
      <c r="S81" s="6"/>
      <c r="T81" s="6"/>
      <c r="U81" s="6"/>
      <c r="V81" s="6"/>
    </row>
    <row r="82" spans="1:20" s="13" customFormat="1" ht="12" customHeight="1">
      <c r="A82" s="17"/>
      <c r="B82" s="17"/>
      <c r="C82" s="28" t="s">
        <v>59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  <c r="P82" s="12"/>
      <c r="Q82" s="12"/>
      <c r="R82" s="12"/>
      <c r="S82" s="12"/>
      <c r="T82" s="12"/>
    </row>
    <row r="83" spans="3:20" s="13" customFormat="1" ht="24" customHeight="1">
      <c r="C83" s="307" t="s">
        <v>101</v>
      </c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12"/>
      <c r="Q83" s="12"/>
      <c r="R83" s="12"/>
      <c r="S83" s="12"/>
      <c r="T83" s="12"/>
    </row>
    <row r="84" spans="3:20" s="13" customFormat="1" ht="12" customHeight="1">
      <c r="C84" s="39" t="s">
        <v>79</v>
      </c>
      <c r="D84" s="35"/>
      <c r="E84" s="35"/>
      <c r="F84" s="35"/>
      <c r="G84" s="35"/>
      <c r="H84" s="36"/>
      <c r="I84" s="35"/>
      <c r="J84" s="35"/>
      <c r="K84" s="35"/>
      <c r="L84" s="35"/>
      <c r="M84" s="36"/>
      <c r="N84" s="35"/>
      <c r="O84" s="36"/>
      <c r="P84" s="12"/>
      <c r="Q84" s="12"/>
      <c r="R84" s="12"/>
      <c r="S84" s="12"/>
      <c r="T84" s="12"/>
    </row>
    <row r="85" spans="1:20" s="13" customFormat="1" ht="12" customHeight="1">
      <c r="A85" s="17"/>
      <c r="B85" s="17"/>
      <c r="C85" s="306" t="s">
        <v>92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12"/>
      <c r="Q85" s="12"/>
      <c r="R85" s="12"/>
      <c r="S85" s="12"/>
      <c r="T85" s="12"/>
    </row>
    <row r="86" spans="3:15" ht="12" customHeight="1">
      <c r="C86" s="40" t="s">
        <v>60</v>
      </c>
      <c r="D86" s="35"/>
      <c r="E86" s="35"/>
      <c r="F86" s="35"/>
      <c r="G86" s="35"/>
      <c r="H86" s="36"/>
      <c r="I86" s="35"/>
      <c r="J86" s="35"/>
      <c r="K86" s="35"/>
      <c r="L86" s="35"/>
      <c r="M86" s="36"/>
      <c r="N86" s="35"/>
      <c r="O86" s="36"/>
    </row>
    <row r="87" ht="12" customHeight="1"/>
  </sheetData>
  <sheetProtection/>
  <mergeCells count="6">
    <mergeCell ref="N4:O4"/>
    <mergeCell ref="C85:O85"/>
    <mergeCell ref="C83:O83"/>
    <mergeCell ref="D5:H5"/>
    <mergeCell ref="I5:M5"/>
    <mergeCell ref="N5:O5"/>
  </mergeCells>
  <printOptions horizontalCentered="1"/>
  <pageMargins left="0.25" right="0.25" top="0.5" bottom="0.5" header="0.3" footer="0.3"/>
  <pageSetup fitToHeight="2" horizontalDpi="600" verticalDpi="600" orientation="landscape" scale="64" r:id="rId1"/>
  <rowBreaks count="1" manualBreakCount="1">
    <brk id="3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48.7109375" style="15" customWidth="1"/>
    <col min="4" max="6" width="10.8515625" style="15" customWidth="1"/>
    <col min="7" max="7" width="10.8515625" style="21" customWidth="1"/>
    <col min="8" max="10" width="10.8515625" style="15" customWidth="1"/>
    <col min="11" max="11" width="10.8515625" style="21" customWidth="1"/>
    <col min="12" max="12" width="10.8515625" style="15" customWidth="1"/>
    <col min="13" max="13" width="10.8515625" style="21" customWidth="1"/>
    <col min="14" max="15" width="10.8515625" style="14" customWidth="1"/>
    <col min="16" max="21" width="8.8515625" style="14" customWidth="1"/>
    <col min="22" max="16384" width="9.140625" style="15" customWidth="1"/>
  </cols>
  <sheetData>
    <row r="1" spans="1:23" ht="18">
      <c r="A1" s="249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V1" s="14"/>
      <c r="W1" s="14"/>
    </row>
    <row r="2" spans="1:23" ht="18">
      <c r="A2" s="250" t="s">
        <v>107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V2" s="14"/>
      <c r="W2" s="14"/>
    </row>
    <row r="3" spans="1:15" ht="18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3" s="1" customFormat="1" ht="15.75">
      <c r="A4" s="270"/>
      <c r="B4" s="271"/>
      <c r="C4" s="271"/>
      <c r="D4" s="272"/>
      <c r="E4" s="273"/>
      <c r="F4" s="273"/>
      <c r="G4" s="273"/>
      <c r="H4" s="274"/>
      <c r="I4" s="273"/>
      <c r="J4" s="273"/>
      <c r="K4" s="273"/>
      <c r="L4" s="273"/>
      <c r="M4" s="274"/>
      <c r="N4" s="297" t="s">
        <v>1</v>
      </c>
      <c r="O4" s="298"/>
      <c r="P4" s="2"/>
      <c r="Q4" s="2"/>
      <c r="R4" s="2"/>
      <c r="S4" s="2"/>
      <c r="T4" s="2"/>
      <c r="U4" s="2"/>
      <c r="V4" s="2"/>
      <c r="W4" s="2"/>
    </row>
    <row r="5" spans="1:23" s="1" customFormat="1" ht="16.5" thickBot="1">
      <c r="A5" s="275"/>
      <c r="B5" s="276"/>
      <c r="C5" s="276"/>
      <c r="D5" s="300" t="s">
        <v>47</v>
      </c>
      <c r="E5" s="303"/>
      <c r="F5" s="303"/>
      <c r="G5" s="303"/>
      <c r="H5" s="304"/>
      <c r="I5" s="301" t="s">
        <v>57</v>
      </c>
      <c r="J5" s="303"/>
      <c r="K5" s="303"/>
      <c r="L5" s="303"/>
      <c r="M5" s="304"/>
      <c r="N5" s="305" t="s">
        <v>19</v>
      </c>
      <c r="O5" s="304"/>
      <c r="P5" s="2"/>
      <c r="Q5" s="2"/>
      <c r="R5" s="2"/>
      <c r="S5" s="2"/>
      <c r="T5" s="2"/>
      <c r="U5" s="2"/>
      <c r="V5" s="2"/>
      <c r="W5" s="2"/>
    </row>
    <row r="6" spans="1:23" s="1" customFormat="1" ht="15.75">
      <c r="A6" s="275"/>
      <c r="B6" s="276"/>
      <c r="C6" s="276"/>
      <c r="D6" s="272" t="s">
        <v>48</v>
      </c>
      <c r="E6" s="277" t="s">
        <v>48</v>
      </c>
      <c r="F6" s="277" t="s">
        <v>48</v>
      </c>
      <c r="G6" s="277" t="s">
        <v>48</v>
      </c>
      <c r="H6" s="278" t="s">
        <v>48</v>
      </c>
      <c r="I6" s="272" t="s">
        <v>54</v>
      </c>
      <c r="J6" s="277" t="s">
        <v>54</v>
      </c>
      <c r="K6" s="277" t="s">
        <v>54</v>
      </c>
      <c r="L6" s="277" t="s">
        <v>54</v>
      </c>
      <c r="M6" s="278" t="s">
        <v>54</v>
      </c>
      <c r="N6" s="279" t="s">
        <v>15</v>
      </c>
      <c r="O6" s="280" t="s">
        <v>16</v>
      </c>
      <c r="P6" s="2"/>
      <c r="Q6" s="2"/>
      <c r="R6" s="2"/>
      <c r="S6" s="2"/>
      <c r="T6" s="2"/>
      <c r="U6" s="2"/>
      <c r="V6" s="2"/>
      <c r="W6" s="2"/>
    </row>
    <row r="7" spans="1:23" s="1" customFormat="1" ht="19.5" thickBot="1">
      <c r="A7" s="287" t="s">
        <v>0</v>
      </c>
      <c r="B7" s="288"/>
      <c r="C7" s="282"/>
      <c r="D7" s="283" t="s">
        <v>18</v>
      </c>
      <c r="E7" s="284" t="s">
        <v>116</v>
      </c>
      <c r="F7" s="284" t="s">
        <v>117</v>
      </c>
      <c r="G7" s="284" t="s">
        <v>118</v>
      </c>
      <c r="H7" s="285" t="s">
        <v>17</v>
      </c>
      <c r="I7" s="283" t="s">
        <v>18</v>
      </c>
      <c r="J7" s="284" t="s">
        <v>116</v>
      </c>
      <c r="K7" s="284" t="s">
        <v>117</v>
      </c>
      <c r="L7" s="284" t="s">
        <v>118</v>
      </c>
      <c r="M7" s="285" t="s">
        <v>17</v>
      </c>
      <c r="N7" s="279" t="s">
        <v>1</v>
      </c>
      <c r="O7" s="286" t="s">
        <v>1</v>
      </c>
      <c r="P7" s="2"/>
      <c r="Q7" s="2"/>
      <c r="R7" s="2"/>
      <c r="S7" s="2"/>
      <c r="T7" s="2"/>
      <c r="U7" s="2"/>
      <c r="V7" s="2"/>
      <c r="W7" s="2"/>
    </row>
    <row r="8" spans="1:23" ht="16.5" thickBot="1">
      <c r="A8" s="30" t="s">
        <v>12</v>
      </c>
      <c r="B8" s="137"/>
      <c r="C8" s="137"/>
      <c r="D8" s="138"/>
      <c r="E8" s="137"/>
      <c r="F8" s="137"/>
      <c r="G8" s="137"/>
      <c r="H8" s="139"/>
      <c r="I8" s="137"/>
      <c r="J8" s="137"/>
      <c r="K8" s="137"/>
      <c r="L8" s="137"/>
      <c r="M8" s="139"/>
      <c r="N8" s="138"/>
      <c r="O8" s="139"/>
      <c r="V8" s="14"/>
      <c r="W8" s="14"/>
    </row>
    <row r="9" spans="1:23" ht="15.75" customHeight="1">
      <c r="A9" s="140"/>
      <c r="B9" s="141" t="s">
        <v>26</v>
      </c>
      <c r="C9" s="141"/>
      <c r="D9" s="140"/>
      <c r="E9" s="141"/>
      <c r="F9" s="141"/>
      <c r="G9" s="141"/>
      <c r="H9" s="175"/>
      <c r="I9" s="143"/>
      <c r="J9" s="143"/>
      <c r="K9" s="143"/>
      <c r="L9" s="143"/>
      <c r="M9" s="144"/>
      <c r="N9" s="142"/>
      <c r="O9" s="144"/>
      <c r="V9" s="14"/>
      <c r="W9" s="14"/>
    </row>
    <row r="10" spans="1:23" ht="15.75" customHeight="1">
      <c r="A10" s="140"/>
      <c r="B10" s="141"/>
      <c r="C10" s="151" t="s">
        <v>22</v>
      </c>
      <c r="D10" s="147">
        <v>31410</v>
      </c>
      <c r="E10" s="146">
        <v>1504</v>
      </c>
      <c r="F10" s="147">
        <v>12810</v>
      </c>
      <c r="G10" s="148">
        <f>6786/2</f>
        <v>3393</v>
      </c>
      <c r="H10" s="149">
        <f>D10+E10+F10+G10</f>
        <v>49117</v>
      </c>
      <c r="I10" s="147">
        <v>32346</v>
      </c>
      <c r="J10" s="146">
        <v>1542</v>
      </c>
      <c r="K10" s="147">
        <v>13194</v>
      </c>
      <c r="L10" s="148">
        <v>3735</v>
      </c>
      <c r="M10" s="149">
        <f>I10+J10+K10+L10</f>
        <v>50817</v>
      </c>
      <c r="N10" s="145">
        <f>M10-H10</f>
        <v>1700</v>
      </c>
      <c r="O10" s="150">
        <f>N10/H10</f>
        <v>0.03461123439949508</v>
      </c>
      <c r="V10" s="14"/>
      <c r="W10" s="14"/>
    </row>
    <row r="11" spans="1:23" ht="15.75" customHeight="1">
      <c r="A11" s="140"/>
      <c r="B11" s="141"/>
      <c r="C11" s="151" t="s">
        <v>62</v>
      </c>
      <c r="D11" s="152" t="s">
        <v>41</v>
      </c>
      <c r="E11" s="153" t="s">
        <v>41</v>
      </c>
      <c r="F11" s="153" t="s">
        <v>41</v>
      </c>
      <c r="G11" s="153" t="s">
        <v>41</v>
      </c>
      <c r="H11" s="154" t="s">
        <v>41</v>
      </c>
      <c r="I11" s="147">
        <v>33846</v>
      </c>
      <c r="J11" s="146">
        <v>1542</v>
      </c>
      <c r="K11" s="147">
        <v>13194</v>
      </c>
      <c r="L11" s="148">
        <v>3735</v>
      </c>
      <c r="M11" s="149">
        <f aca="true" t="shared" si="0" ref="M11:M20">I11+J11+K11+L11</f>
        <v>52317</v>
      </c>
      <c r="N11" s="145"/>
      <c r="O11" s="150"/>
      <c r="V11" s="14"/>
      <c r="W11" s="14"/>
    </row>
    <row r="12" spans="1:23" ht="15.75" customHeight="1">
      <c r="A12" s="140"/>
      <c r="B12" s="141"/>
      <c r="C12" s="151" t="s">
        <v>3</v>
      </c>
      <c r="D12" s="147">
        <v>34416</v>
      </c>
      <c r="E12" s="146">
        <v>1504</v>
      </c>
      <c r="F12" s="147">
        <v>12810</v>
      </c>
      <c r="G12" s="148">
        <f>6786/2</f>
        <v>3393</v>
      </c>
      <c r="H12" s="149">
        <f>D12+E12+F12+G12</f>
        <v>52123</v>
      </c>
      <c r="I12" s="147">
        <v>35352</v>
      </c>
      <c r="J12" s="146">
        <v>1542</v>
      </c>
      <c r="K12" s="147">
        <v>13194</v>
      </c>
      <c r="L12" s="148">
        <v>3735</v>
      </c>
      <c r="M12" s="149">
        <f t="shared" si="0"/>
        <v>53823</v>
      </c>
      <c r="N12" s="145">
        <f>M12-H12</f>
        <v>1700</v>
      </c>
      <c r="O12" s="150">
        <f>N12/H12</f>
        <v>0.03261516029392015</v>
      </c>
      <c r="V12" s="14"/>
      <c r="W12" s="14"/>
    </row>
    <row r="13" spans="1:23" ht="15.75" customHeight="1">
      <c r="A13" s="140"/>
      <c r="B13" s="141"/>
      <c r="C13" s="151" t="s">
        <v>4</v>
      </c>
      <c r="D13" s="147">
        <v>34056</v>
      </c>
      <c r="E13" s="146">
        <v>1504</v>
      </c>
      <c r="F13" s="147">
        <v>12810</v>
      </c>
      <c r="G13" s="148">
        <f>6786/2</f>
        <v>3393</v>
      </c>
      <c r="H13" s="149">
        <f>D13+E13+F13+G13</f>
        <v>51763</v>
      </c>
      <c r="I13" s="147">
        <v>35082</v>
      </c>
      <c r="J13" s="146">
        <v>1542</v>
      </c>
      <c r="K13" s="147">
        <v>13194</v>
      </c>
      <c r="L13" s="148">
        <v>3735</v>
      </c>
      <c r="M13" s="149">
        <f t="shared" si="0"/>
        <v>53553</v>
      </c>
      <c r="N13" s="145">
        <f>M13-H13</f>
        <v>1790</v>
      </c>
      <c r="O13" s="150">
        <f>N13/H13</f>
        <v>0.03458068504530263</v>
      </c>
      <c r="V13" s="14"/>
      <c r="W13" s="14"/>
    </row>
    <row r="14" spans="1:23" ht="15.75" customHeight="1">
      <c r="A14" s="140"/>
      <c r="B14" s="141"/>
      <c r="C14" s="151" t="s">
        <v>61</v>
      </c>
      <c r="D14" s="147">
        <v>31734</v>
      </c>
      <c r="E14" s="146">
        <v>1504</v>
      </c>
      <c r="F14" s="147">
        <v>12810</v>
      </c>
      <c r="G14" s="148">
        <f>6786/2</f>
        <v>3393</v>
      </c>
      <c r="H14" s="149">
        <f>D14+E14+F14+G14</f>
        <v>49441</v>
      </c>
      <c r="I14" s="147">
        <v>32688</v>
      </c>
      <c r="J14" s="146">
        <v>1542</v>
      </c>
      <c r="K14" s="147">
        <v>13194</v>
      </c>
      <c r="L14" s="148">
        <v>3735</v>
      </c>
      <c r="M14" s="149">
        <f t="shared" si="0"/>
        <v>51159</v>
      </c>
      <c r="N14" s="145">
        <f>M14-H14</f>
        <v>1718</v>
      </c>
      <c r="O14" s="150">
        <f>N14/H14</f>
        <v>0.03474848809692361</v>
      </c>
      <c r="P14" s="16"/>
      <c r="V14" s="14"/>
      <c r="W14" s="14"/>
    </row>
    <row r="15" spans="1:21" ht="15.75" customHeight="1">
      <c r="A15" s="140"/>
      <c r="B15" s="141" t="s">
        <v>49</v>
      </c>
      <c r="C15" s="166"/>
      <c r="D15" s="147"/>
      <c r="E15" s="146"/>
      <c r="F15" s="147"/>
      <c r="G15" s="148"/>
      <c r="H15" s="149"/>
      <c r="I15" s="147"/>
      <c r="J15" s="146"/>
      <c r="K15" s="147"/>
      <c r="L15" s="148"/>
      <c r="M15" s="149"/>
      <c r="N15" s="145"/>
      <c r="O15" s="150"/>
      <c r="P15" s="16"/>
      <c r="T15" s="15"/>
      <c r="U15" s="15"/>
    </row>
    <row r="16" spans="1:21" ht="15.75" customHeight="1">
      <c r="A16" s="140"/>
      <c r="B16" s="141"/>
      <c r="C16" s="151" t="s">
        <v>22</v>
      </c>
      <c r="D16" s="147">
        <v>32910</v>
      </c>
      <c r="E16" s="146">
        <v>1504</v>
      </c>
      <c r="F16" s="147">
        <v>12810</v>
      </c>
      <c r="G16" s="148">
        <f>6786/2</f>
        <v>3393</v>
      </c>
      <c r="H16" s="149">
        <f>D16+E16+F16+G16</f>
        <v>50617</v>
      </c>
      <c r="I16" s="147">
        <v>33930</v>
      </c>
      <c r="J16" s="146">
        <v>1542</v>
      </c>
      <c r="K16" s="147">
        <v>13194</v>
      </c>
      <c r="L16" s="148">
        <v>3735</v>
      </c>
      <c r="M16" s="149">
        <f t="shared" si="0"/>
        <v>52401</v>
      </c>
      <c r="N16" s="145">
        <f>M16-H16</f>
        <v>1784</v>
      </c>
      <c r="O16" s="150">
        <f>N16/H16</f>
        <v>0.03524507576505917</v>
      </c>
      <c r="P16" s="16"/>
      <c r="T16" s="15"/>
      <c r="U16" s="15"/>
    </row>
    <row r="17" spans="1:21" ht="15.75" customHeight="1">
      <c r="A17" s="140"/>
      <c r="B17" s="141"/>
      <c r="C17" s="151" t="s">
        <v>62</v>
      </c>
      <c r="D17" s="152" t="s">
        <v>41</v>
      </c>
      <c r="E17" s="153" t="s">
        <v>41</v>
      </c>
      <c r="F17" s="153" t="s">
        <v>41</v>
      </c>
      <c r="G17" s="153" t="s">
        <v>41</v>
      </c>
      <c r="H17" s="154" t="s">
        <v>41</v>
      </c>
      <c r="I17" s="147">
        <v>35346</v>
      </c>
      <c r="J17" s="146">
        <v>1542</v>
      </c>
      <c r="K17" s="147">
        <v>13194</v>
      </c>
      <c r="L17" s="148">
        <v>3735</v>
      </c>
      <c r="M17" s="149">
        <f t="shared" si="0"/>
        <v>53817</v>
      </c>
      <c r="N17" s="145"/>
      <c r="O17" s="150"/>
      <c r="P17" s="16"/>
      <c r="T17" s="15"/>
      <c r="U17" s="15"/>
    </row>
    <row r="18" spans="1:21" ht="15.75" customHeight="1">
      <c r="A18" s="140"/>
      <c r="B18" s="141"/>
      <c r="C18" s="151" t="s">
        <v>3</v>
      </c>
      <c r="D18" s="147">
        <v>35916</v>
      </c>
      <c r="E18" s="146">
        <v>1504</v>
      </c>
      <c r="F18" s="147">
        <v>12810</v>
      </c>
      <c r="G18" s="148">
        <f>6786/2</f>
        <v>3393</v>
      </c>
      <c r="H18" s="149">
        <f>D18+E18+F18+G18</f>
        <v>53623</v>
      </c>
      <c r="I18" s="147">
        <v>36936</v>
      </c>
      <c r="J18" s="146">
        <v>1542</v>
      </c>
      <c r="K18" s="147">
        <v>13194</v>
      </c>
      <c r="L18" s="148">
        <v>3735</v>
      </c>
      <c r="M18" s="149">
        <f t="shared" si="0"/>
        <v>55407</v>
      </c>
      <c r="N18" s="145">
        <f>M18-H18</f>
        <v>1784</v>
      </c>
      <c r="O18" s="150">
        <f>N18/H18</f>
        <v>0.03326930608134569</v>
      </c>
      <c r="P18" s="16"/>
      <c r="T18" s="15"/>
      <c r="U18" s="15"/>
    </row>
    <row r="19" spans="1:21" ht="15.75" customHeight="1">
      <c r="A19" s="140"/>
      <c r="B19" s="141"/>
      <c r="C19" s="151" t="s">
        <v>4</v>
      </c>
      <c r="D19" s="147">
        <v>35556</v>
      </c>
      <c r="E19" s="146">
        <v>1504</v>
      </c>
      <c r="F19" s="147">
        <v>12810</v>
      </c>
      <c r="G19" s="148">
        <f>6786/2</f>
        <v>3393</v>
      </c>
      <c r="H19" s="149">
        <f>D19+E19+F19+G19</f>
        <v>53263</v>
      </c>
      <c r="I19" s="147">
        <v>36576</v>
      </c>
      <c r="J19" s="146">
        <v>1542</v>
      </c>
      <c r="K19" s="147">
        <v>13194</v>
      </c>
      <c r="L19" s="148">
        <v>3735</v>
      </c>
      <c r="M19" s="149">
        <f t="shared" si="0"/>
        <v>55047</v>
      </c>
      <c r="N19" s="145">
        <f>M19-H19</f>
        <v>1784</v>
      </c>
      <c r="O19" s="150">
        <f>N19/H19</f>
        <v>0.033494170437264145</v>
      </c>
      <c r="P19" s="16"/>
      <c r="T19" s="15"/>
      <c r="U19" s="15"/>
    </row>
    <row r="20" spans="1:21" ht="15.75" customHeight="1">
      <c r="A20" s="140"/>
      <c r="B20" s="141"/>
      <c r="C20" s="151" t="s">
        <v>61</v>
      </c>
      <c r="D20" s="157">
        <v>33234</v>
      </c>
      <c r="E20" s="158">
        <v>1504</v>
      </c>
      <c r="F20" s="159">
        <v>12810</v>
      </c>
      <c r="G20" s="160">
        <f>6786/2</f>
        <v>3393</v>
      </c>
      <c r="H20" s="161">
        <f>D20+E20+F20+G20</f>
        <v>50941</v>
      </c>
      <c r="I20" s="159">
        <v>34254</v>
      </c>
      <c r="J20" s="158">
        <v>1542</v>
      </c>
      <c r="K20" s="159">
        <v>13194</v>
      </c>
      <c r="L20" s="160">
        <v>3735</v>
      </c>
      <c r="M20" s="161">
        <f t="shared" si="0"/>
        <v>52725</v>
      </c>
      <c r="N20" s="157">
        <f>M20-H20</f>
        <v>1784</v>
      </c>
      <c r="O20" s="162">
        <f>N20/H20</f>
        <v>0.035020906538937205</v>
      </c>
      <c r="P20" s="16"/>
      <c r="T20" s="15"/>
      <c r="U20" s="15"/>
    </row>
    <row r="21" spans="1:23" ht="15.75" customHeight="1">
      <c r="A21" s="163"/>
      <c r="B21" s="164" t="s">
        <v>5</v>
      </c>
      <c r="C21" s="183"/>
      <c r="D21" s="147"/>
      <c r="E21" s="146"/>
      <c r="F21" s="147"/>
      <c r="G21" s="148"/>
      <c r="H21" s="149"/>
      <c r="I21" s="147"/>
      <c r="J21" s="146"/>
      <c r="K21" s="147"/>
      <c r="L21" s="148"/>
      <c r="M21" s="149"/>
      <c r="N21" s="145"/>
      <c r="O21" s="150"/>
      <c r="V21" s="14"/>
      <c r="W21" s="14"/>
    </row>
    <row r="22" spans="1:23" ht="15.75" customHeight="1">
      <c r="A22" s="140"/>
      <c r="B22" s="141"/>
      <c r="C22" s="151" t="s">
        <v>22</v>
      </c>
      <c r="D22" s="147">
        <v>18348</v>
      </c>
      <c r="E22" s="146">
        <v>1513</v>
      </c>
      <c r="F22" s="147">
        <v>9072</v>
      </c>
      <c r="G22" s="148">
        <f aca="true" t="shared" si="1" ref="G22:G31">6786/2</f>
        <v>3393</v>
      </c>
      <c r="H22" s="149">
        <f>D22+E22+F22+G22</f>
        <v>32326</v>
      </c>
      <c r="I22" s="147">
        <v>18552</v>
      </c>
      <c r="J22" s="146">
        <v>1553</v>
      </c>
      <c r="K22" s="147">
        <v>9603</v>
      </c>
      <c r="L22" s="148">
        <v>3735</v>
      </c>
      <c r="M22" s="149">
        <f aca="true" t="shared" si="2" ref="M22:M31">I22+J22+K22+L22</f>
        <v>33443</v>
      </c>
      <c r="N22" s="145">
        <f>M22-H22</f>
        <v>1117</v>
      </c>
      <c r="O22" s="150">
        <f>N22/H22</f>
        <v>0.0345542287941595</v>
      </c>
      <c r="P22" s="22"/>
      <c r="V22" s="14"/>
      <c r="W22" s="14"/>
    </row>
    <row r="23" spans="1:23" ht="15.75" customHeight="1">
      <c r="A23" s="140"/>
      <c r="B23" s="141"/>
      <c r="C23" s="151" t="s">
        <v>62</v>
      </c>
      <c r="D23" s="232" t="s">
        <v>63</v>
      </c>
      <c r="E23" s="232" t="s">
        <v>63</v>
      </c>
      <c r="F23" s="233" t="s">
        <v>63</v>
      </c>
      <c r="G23" s="234" t="s">
        <v>63</v>
      </c>
      <c r="H23" s="235" t="s">
        <v>63</v>
      </c>
      <c r="I23" s="147">
        <v>19548</v>
      </c>
      <c r="J23" s="146">
        <v>1553</v>
      </c>
      <c r="K23" s="147">
        <v>9603</v>
      </c>
      <c r="L23" s="148">
        <v>3735</v>
      </c>
      <c r="M23" s="149">
        <f t="shared" si="2"/>
        <v>34439</v>
      </c>
      <c r="N23" s="145"/>
      <c r="O23" s="150"/>
      <c r="P23" s="22"/>
      <c r="V23" s="14"/>
      <c r="W23" s="14"/>
    </row>
    <row r="24" spans="1:23" ht="15.75" customHeight="1">
      <c r="A24" s="140"/>
      <c r="B24" s="141"/>
      <c r="C24" s="166" t="s">
        <v>64</v>
      </c>
      <c r="D24" s="147">
        <v>20928</v>
      </c>
      <c r="E24" s="146">
        <v>1513</v>
      </c>
      <c r="F24" s="147">
        <v>9072</v>
      </c>
      <c r="G24" s="148">
        <f t="shared" si="1"/>
        <v>3393</v>
      </c>
      <c r="H24" s="149">
        <f aca="true" t="shared" si="3" ref="H24:H29">D24+E24+F24+G24</f>
        <v>34906</v>
      </c>
      <c r="I24" s="147">
        <v>21552</v>
      </c>
      <c r="J24" s="146">
        <v>1553</v>
      </c>
      <c r="K24" s="147">
        <v>9603</v>
      </c>
      <c r="L24" s="148">
        <v>3735</v>
      </c>
      <c r="M24" s="149">
        <f t="shared" si="2"/>
        <v>36443</v>
      </c>
      <c r="N24" s="145">
        <f aca="true" t="shared" si="4" ref="N24:N29">M24-H24</f>
        <v>1537</v>
      </c>
      <c r="O24" s="150">
        <f aca="true" t="shared" si="5" ref="O24:O29">N24/H24</f>
        <v>0.04403254454821521</v>
      </c>
      <c r="P24" s="22"/>
      <c r="V24" s="14"/>
      <c r="W24" s="14"/>
    </row>
    <row r="25" spans="1:23" ht="15.75" customHeight="1">
      <c r="A25" s="140"/>
      <c r="B25" s="141"/>
      <c r="C25" s="166" t="s">
        <v>65</v>
      </c>
      <c r="D25" s="147">
        <v>15276</v>
      </c>
      <c r="E25" s="146">
        <v>1513</v>
      </c>
      <c r="F25" s="147">
        <v>9072</v>
      </c>
      <c r="G25" s="148">
        <f t="shared" si="1"/>
        <v>3393</v>
      </c>
      <c r="H25" s="149">
        <f t="shared" si="3"/>
        <v>29254</v>
      </c>
      <c r="I25" s="147">
        <v>15732</v>
      </c>
      <c r="J25" s="146">
        <v>1553</v>
      </c>
      <c r="K25" s="147">
        <v>9603</v>
      </c>
      <c r="L25" s="148">
        <v>3735</v>
      </c>
      <c r="M25" s="149">
        <f t="shared" si="2"/>
        <v>30623</v>
      </c>
      <c r="N25" s="145">
        <f t="shared" si="4"/>
        <v>1369</v>
      </c>
      <c r="O25" s="150">
        <f t="shared" si="5"/>
        <v>0.04679701921104806</v>
      </c>
      <c r="P25" s="22"/>
      <c r="V25" s="14"/>
      <c r="W25" s="14"/>
    </row>
    <row r="26" spans="1:23" ht="15.75" customHeight="1">
      <c r="A26" s="140"/>
      <c r="B26" s="141"/>
      <c r="C26" s="166" t="s">
        <v>66</v>
      </c>
      <c r="D26" s="147">
        <v>20604</v>
      </c>
      <c r="E26" s="147">
        <v>1513</v>
      </c>
      <c r="F26" s="147">
        <v>9072</v>
      </c>
      <c r="G26" s="147">
        <v>3393</v>
      </c>
      <c r="H26" s="149">
        <f t="shared" si="3"/>
        <v>34582</v>
      </c>
      <c r="I26" s="147">
        <v>20808</v>
      </c>
      <c r="J26" s="146">
        <v>1553</v>
      </c>
      <c r="K26" s="147">
        <v>9603</v>
      </c>
      <c r="L26" s="148">
        <v>3735</v>
      </c>
      <c r="M26" s="149">
        <f t="shared" si="2"/>
        <v>35699</v>
      </c>
      <c r="N26" s="145">
        <f t="shared" si="4"/>
        <v>1117</v>
      </c>
      <c r="O26" s="150">
        <f t="shared" si="5"/>
        <v>0.03230004048348852</v>
      </c>
      <c r="P26" s="22"/>
      <c r="V26" s="14"/>
      <c r="W26" s="14"/>
    </row>
    <row r="27" spans="1:23" ht="15.75" customHeight="1">
      <c r="A27" s="140"/>
      <c r="B27" s="141"/>
      <c r="C27" s="151" t="s">
        <v>4</v>
      </c>
      <c r="D27" s="147">
        <v>20016</v>
      </c>
      <c r="E27" s="146">
        <v>1513</v>
      </c>
      <c r="F27" s="147">
        <v>9072</v>
      </c>
      <c r="G27" s="148">
        <f t="shared" si="1"/>
        <v>3393</v>
      </c>
      <c r="H27" s="149">
        <f t="shared" si="3"/>
        <v>33994</v>
      </c>
      <c r="I27" s="147">
        <v>20220</v>
      </c>
      <c r="J27" s="146">
        <v>1553</v>
      </c>
      <c r="K27" s="147">
        <v>9603</v>
      </c>
      <c r="L27" s="148">
        <v>3735</v>
      </c>
      <c r="M27" s="149">
        <f t="shared" si="2"/>
        <v>35111</v>
      </c>
      <c r="N27" s="145">
        <f t="shared" si="4"/>
        <v>1117</v>
      </c>
      <c r="O27" s="150">
        <f t="shared" si="5"/>
        <v>0.032858739777607816</v>
      </c>
      <c r="P27" s="22"/>
      <c r="V27" s="14"/>
      <c r="W27" s="14"/>
    </row>
    <row r="28" spans="1:23" ht="15.75" customHeight="1">
      <c r="A28" s="140"/>
      <c r="B28" s="141"/>
      <c r="C28" s="166" t="s">
        <v>67</v>
      </c>
      <c r="D28" s="147">
        <v>10020</v>
      </c>
      <c r="E28" s="146">
        <v>1513</v>
      </c>
      <c r="F28" s="147">
        <v>9072</v>
      </c>
      <c r="G28" s="148">
        <f t="shared" si="1"/>
        <v>3393</v>
      </c>
      <c r="H28" s="149">
        <f t="shared" si="3"/>
        <v>23998</v>
      </c>
      <c r="I28" s="147">
        <v>11880</v>
      </c>
      <c r="J28" s="146">
        <v>1553</v>
      </c>
      <c r="K28" s="147">
        <v>9603</v>
      </c>
      <c r="L28" s="148">
        <v>3735</v>
      </c>
      <c r="M28" s="149">
        <f t="shared" si="2"/>
        <v>26771</v>
      </c>
      <c r="N28" s="145">
        <f t="shared" si="4"/>
        <v>2773</v>
      </c>
      <c r="O28" s="150">
        <f t="shared" si="5"/>
        <v>0.11555129594132844</v>
      </c>
      <c r="P28" s="22"/>
      <c r="V28" s="14"/>
      <c r="W28" s="14"/>
    </row>
    <row r="29" spans="1:23" ht="15.75" customHeight="1">
      <c r="A29" s="140"/>
      <c r="B29" s="141"/>
      <c r="C29" s="151" t="s">
        <v>69</v>
      </c>
      <c r="D29" s="147">
        <f>12168*2</f>
        <v>24336</v>
      </c>
      <c r="E29" s="146">
        <v>1513</v>
      </c>
      <c r="F29" s="147">
        <v>9072</v>
      </c>
      <c r="G29" s="148">
        <f t="shared" si="1"/>
        <v>3393</v>
      </c>
      <c r="H29" s="149">
        <f t="shared" si="3"/>
        <v>38314</v>
      </c>
      <c r="I29" s="147">
        <v>24336</v>
      </c>
      <c r="J29" s="146">
        <v>1553</v>
      </c>
      <c r="K29" s="147">
        <v>9603</v>
      </c>
      <c r="L29" s="148">
        <v>3735</v>
      </c>
      <c r="M29" s="149">
        <f t="shared" si="2"/>
        <v>39227</v>
      </c>
      <c r="N29" s="145">
        <f t="shared" si="4"/>
        <v>913</v>
      </c>
      <c r="O29" s="150">
        <f t="shared" si="5"/>
        <v>0.02382940961528423</v>
      </c>
      <c r="P29" s="22"/>
      <c r="V29" s="14"/>
      <c r="W29" s="14"/>
    </row>
    <row r="30" spans="1:23" ht="15.75" customHeight="1">
      <c r="A30" s="140"/>
      <c r="B30" s="141"/>
      <c r="C30" s="166" t="s">
        <v>68</v>
      </c>
      <c r="D30" s="152" t="s">
        <v>41</v>
      </c>
      <c r="E30" s="153" t="s">
        <v>41</v>
      </c>
      <c r="F30" s="153" t="s">
        <v>41</v>
      </c>
      <c r="G30" s="153" t="s">
        <v>41</v>
      </c>
      <c r="H30" s="154" t="s">
        <v>41</v>
      </c>
      <c r="I30" s="147">
        <v>15648</v>
      </c>
      <c r="J30" s="146">
        <v>1553</v>
      </c>
      <c r="K30" s="147">
        <v>9603</v>
      </c>
      <c r="L30" s="148">
        <v>3735</v>
      </c>
      <c r="M30" s="149">
        <f t="shared" si="2"/>
        <v>30539</v>
      </c>
      <c r="N30" s="145"/>
      <c r="O30" s="150"/>
      <c r="P30" s="22"/>
      <c r="V30" s="14"/>
      <c r="W30" s="14"/>
    </row>
    <row r="31" spans="1:23" ht="15.75" customHeight="1" thickBot="1">
      <c r="A31" s="140"/>
      <c r="B31" s="141"/>
      <c r="C31" s="151" t="s">
        <v>61</v>
      </c>
      <c r="D31" s="147">
        <v>18552</v>
      </c>
      <c r="E31" s="146">
        <v>1513</v>
      </c>
      <c r="F31" s="147">
        <v>9072</v>
      </c>
      <c r="G31" s="148">
        <f t="shared" si="1"/>
        <v>3393</v>
      </c>
      <c r="H31" s="149">
        <f>D31+E31+F31+G31</f>
        <v>32530</v>
      </c>
      <c r="I31" s="147">
        <v>18756</v>
      </c>
      <c r="J31" s="146">
        <v>1553</v>
      </c>
      <c r="K31" s="147">
        <v>9603</v>
      </c>
      <c r="L31" s="148">
        <v>3735</v>
      </c>
      <c r="M31" s="149">
        <f t="shared" si="2"/>
        <v>33647</v>
      </c>
      <c r="N31" s="145">
        <f>M31-H31</f>
        <v>1117</v>
      </c>
      <c r="O31" s="150">
        <f>N31/H31</f>
        <v>0.03433753458346142</v>
      </c>
      <c r="V31" s="14"/>
      <c r="W31" s="14"/>
    </row>
    <row r="32" spans="1:23" ht="16.5" thickBot="1">
      <c r="A32" s="30" t="s">
        <v>6</v>
      </c>
      <c r="B32" s="137"/>
      <c r="C32" s="137"/>
      <c r="D32" s="138"/>
      <c r="E32" s="137"/>
      <c r="F32" s="137"/>
      <c r="G32" s="137"/>
      <c r="H32" s="171"/>
      <c r="I32" s="169"/>
      <c r="J32" s="170"/>
      <c r="K32" s="137"/>
      <c r="L32" s="170"/>
      <c r="M32" s="171"/>
      <c r="N32" s="169"/>
      <c r="O32" s="139"/>
      <c r="V32" s="14"/>
      <c r="W32" s="14"/>
    </row>
    <row r="33" spans="1:23" ht="15.75" customHeight="1">
      <c r="A33" s="140"/>
      <c r="B33" s="141" t="s">
        <v>2</v>
      </c>
      <c r="C33" s="141"/>
      <c r="D33" s="140"/>
      <c r="E33" s="148"/>
      <c r="F33" s="141"/>
      <c r="G33" s="141"/>
      <c r="H33" s="173"/>
      <c r="I33" s="172"/>
      <c r="J33" s="148"/>
      <c r="K33" s="141"/>
      <c r="L33" s="174"/>
      <c r="M33" s="173"/>
      <c r="N33" s="172"/>
      <c r="O33" s="175"/>
      <c r="S33" s="18"/>
      <c r="V33" s="14"/>
      <c r="W33" s="14"/>
    </row>
    <row r="34" spans="1:23" ht="15.75" customHeight="1">
      <c r="A34" s="140"/>
      <c r="B34" s="141"/>
      <c r="C34" s="141" t="s">
        <v>30</v>
      </c>
      <c r="D34" s="145">
        <v>8100</v>
      </c>
      <c r="E34" s="147">
        <v>1009</v>
      </c>
      <c r="F34" s="147">
        <v>9150</v>
      </c>
      <c r="G34" s="148">
        <f>6786/2</f>
        <v>3393</v>
      </c>
      <c r="H34" s="149">
        <f>D34+E34+F34+G34</f>
        <v>21652</v>
      </c>
      <c r="I34" s="145">
        <v>8340</v>
      </c>
      <c r="J34" s="147">
        <v>1025</v>
      </c>
      <c r="K34" s="147">
        <v>9500</v>
      </c>
      <c r="L34" s="148">
        <v>3735</v>
      </c>
      <c r="M34" s="149">
        <f>I34+J34+K34+L34</f>
        <v>22600</v>
      </c>
      <c r="N34" s="145">
        <f>M34-H34</f>
        <v>948</v>
      </c>
      <c r="O34" s="150">
        <f>N34/H34</f>
        <v>0.043783484204692406</v>
      </c>
      <c r="V34" s="14"/>
      <c r="W34" s="14"/>
    </row>
    <row r="35" spans="1:23" ht="15.75" customHeight="1">
      <c r="A35" s="140"/>
      <c r="B35" s="141"/>
      <c r="C35" s="141" t="s">
        <v>70</v>
      </c>
      <c r="D35" s="145">
        <v>8400</v>
      </c>
      <c r="E35" s="147">
        <v>1009</v>
      </c>
      <c r="F35" s="147">
        <v>9150</v>
      </c>
      <c r="G35" s="148">
        <f>6786/2</f>
        <v>3393</v>
      </c>
      <c r="H35" s="149">
        <f>D35+E35+F35+G35</f>
        <v>21952</v>
      </c>
      <c r="I35" s="145">
        <v>8652</v>
      </c>
      <c r="J35" s="147">
        <v>1025</v>
      </c>
      <c r="K35" s="147">
        <v>9500</v>
      </c>
      <c r="L35" s="148">
        <v>3735</v>
      </c>
      <c r="M35" s="149">
        <f>I35+J35+K35+L35</f>
        <v>22912</v>
      </c>
      <c r="N35" s="145">
        <f>M35-H35</f>
        <v>960</v>
      </c>
      <c r="O35" s="150">
        <f>N35/H35</f>
        <v>0.043731778425655975</v>
      </c>
      <c r="V35" s="14"/>
      <c r="W35" s="14"/>
    </row>
    <row r="36" spans="1:23" ht="15.75" customHeight="1" thickBot="1">
      <c r="A36" s="140"/>
      <c r="B36" s="141"/>
      <c r="C36" s="141" t="s">
        <v>87</v>
      </c>
      <c r="D36" s="145">
        <v>8700</v>
      </c>
      <c r="E36" s="147">
        <v>1009</v>
      </c>
      <c r="F36" s="147">
        <v>9150</v>
      </c>
      <c r="G36" s="148">
        <f>6786/2</f>
        <v>3393</v>
      </c>
      <c r="H36" s="149">
        <f>D36+E36+F36+G36</f>
        <v>22252</v>
      </c>
      <c r="I36" s="145">
        <v>8964</v>
      </c>
      <c r="J36" s="147">
        <v>1025</v>
      </c>
      <c r="K36" s="147">
        <v>9500</v>
      </c>
      <c r="L36" s="148">
        <v>3735</v>
      </c>
      <c r="M36" s="149">
        <f>I36+J36+K36+L36</f>
        <v>23224</v>
      </c>
      <c r="N36" s="145">
        <f>M36-H36</f>
        <v>972</v>
      </c>
      <c r="O36" s="150">
        <f>N36/H36</f>
        <v>0.04368146683444185</v>
      </c>
      <c r="V36" s="14"/>
      <c r="W36" s="14"/>
    </row>
    <row r="37" spans="1:23" ht="15.75" customHeight="1">
      <c r="A37" s="142"/>
      <c r="B37" s="143" t="s">
        <v>5</v>
      </c>
      <c r="C37" s="143"/>
      <c r="D37" s="209"/>
      <c r="E37" s="210"/>
      <c r="F37" s="210"/>
      <c r="G37" s="174"/>
      <c r="H37" s="211"/>
      <c r="I37" s="209"/>
      <c r="J37" s="210"/>
      <c r="K37" s="210"/>
      <c r="L37" s="174"/>
      <c r="M37" s="211"/>
      <c r="N37" s="210"/>
      <c r="O37" s="212"/>
      <c r="V37" s="14"/>
      <c r="W37" s="14"/>
    </row>
    <row r="38" spans="1:23" ht="15.75" customHeight="1">
      <c r="A38" s="140"/>
      <c r="B38" s="141"/>
      <c r="C38" s="141" t="s">
        <v>81</v>
      </c>
      <c r="D38" s="145">
        <v>11760</v>
      </c>
      <c r="E38" s="147">
        <v>1009</v>
      </c>
      <c r="F38" s="147">
        <v>9072</v>
      </c>
      <c r="G38" s="148">
        <f>6786/2</f>
        <v>3393</v>
      </c>
      <c r="H38" s="149">
        <f>D38+E38+F38+G38</f>
        <v>25234</v>
      </c>
      <c r="I38" s="145">
        <v>12108</v>
      </c>
      <c r="J38" s="147">
        <v>1025</v>
      </c>
      <c r="K38" s="147">
        <v>9603</v>
      </c>
      <c r="L38" s="148">
        <v>3735</v>
      </c>
      <c r="M38" s="149">
        <f>I38+J38+K38+L38</f>
        <v>26471</v>
      </c>
      <c r="N38" s="147">
        <f>M38-H38</f>
        <v>1237</v>
      </c>
      <c r="O38" s="150">
        <f>N38/H38</f>
        <v>0.049021161924387734</v>
      </c>
      <c r="V38" s="14"/>
      <c r="W38" s="14"/>
    </row>
    <row r="39" spans="1:23" ht="15.75" customHeight="1" thickBot="1">
      <c r="A39" s="140"/>
      <c r="B39" s="141"/>
      <c r="C39" s="141" t="s">
        <v>82</v>
      </c>
      <c r="D39" s="145">
        <v>12600</v>
      </c>
      <c r="E39" s="147">
        <v>1009</v>
      </c>
      <c r="F39" s="147">
        <v>9072</v>
      </c>
      <c r="G39" s="148">
        <f>6786/2</f>
        <v>3393</v>
      </c>
      <c r="H39" s="149">
        <f>D39+E39+F39+G39</f>
        <v>26074</v>
      </c>
      <c r="I39" s="145">
        <v>12984</v>
      </c>
      <c r="J39" s="147">
        <v>1025</v>
      </c>
      <c r="K39" s="147">
        <v>9603</v>
      </c>
      <c r="L39" s="148">
        <v>3735</v>
      </c>
      <c r="M39" s="149">
        <f>I39+J39+K39+L39</f>
        <v>27347</v>
      </c>
      <c r="N39" s="147">
        <f>M39-H39</f>
        <v>1273</v>
      </c>
      <c r="O39" s="150">
        <f>N39/H39</f>
        <v>0.048822581882334896</v>
      </c>
      <c r="V39" s="14"/>
      <c r="W39" s="14"/>
    </row>
    <row r="40" spans="1:23" ht="16.5" thickBot="1">
      <c r="A40" s="30" t="s">
        <v>102</v>
      </c>
      <c r="B40" s="137"/>
      <c r="C40" s="137"/>
      <c r="D40" s="169"/>
      <c r="E40" s="170"/>
      <c r="F40" s="170"/>
      <c r="G40" s="170"/>
      <c r="H40" s="171"/>
      <c r="I40" s="169"/>
      <c r="J40" s="170"/>
      <c r="K40" s="170"/>
      <c r="L40" s="170"/>
      <c r="M40" s="171"/>
      <c r="N40" s="170"/>
      <c r="O40" s="139"/>
      <c r="V40" s="14"/>
      <c r="W40" s="14"/>
    </row>
    <row r="41" spans="1:23" ht="15.75" customHeight="1">
      <c r="A41" s="142"/>
      <c r="B41" s="143" t="s">
        <v>2</v>
      </c>
      <c r="C41" s="176"/>
      <c r="D41" s="178"/>
      <c r="E41" s="174"/>
      <c r="F41" s="174"/>
      <c r="G41" s="174"/>
      <c r="H41" s="179"/>
      <c r="I41" s="178"/>
      <c r="J41" s="174"/>
      <c r="K41" s="174"/>
      <c r="L41" s="174"/>
      <c r="M41" s="179"/>
      <c r="N41" s="174"/>
      <c r="O41" s="144"/>
      <c r="V41" s="14"/>
      <c r="W41" s="14"/>
    </row>
    <row r="42" spans="1:23" ht="15.75" customHeight="1">
      <c r="A42" s="140"/>
      <c r="B42" s="141"/>
      <c r="C42" s="151" t="s">
        <v>14</v>
      </c>
      <c r="D42" s="145">
        <v>10812</v>
      </c>
      <c r="E42" s="147">
        <v>706.82</v>
      </c>
      <c r="F42" s="180">
        <v>9072</v>
      </c>
      <c r="G42" s="148">
        <f>6786/2</f>
        <v>3393</v>
      </c>
      <c r="H42" s="149">
        <f aca="true" t="shared" si="6" ref="H42:H54">D42+E42+F42+G42</f>
        <v>23983.82</v>
      </c>
      <c r="I42" s="145">
        <v>11208</v>
      </c>
      <c r="J42" s="147">
        <v>815</v>
      </c>
      <c r="K42" s="180">
        <v>9603</v>
      </c>
      <c r="L42" s="148">
        <v>3735</v>
      </c>
      <c r="M42" s="149">
        <f>I42+J42+K42+L42</f>
        <v>25361</v>
      </c>
      <c r="N42" s="147">
        <f>M42-H42</f>
        <v>1377.1800000000003</v>
      </c>
      <c r="O42" s="150">
        <f>N42/H42</f>
        <v>0.0574212114667305</v>
      </c>
      <c r="P42" s="19"/>
      <c r="V42" s="14"/>
      <c r="W42" s="14"/>
    </row>
    <row r="43" spans="1:23" ht="15.75" customHeight="1">
      <c r="A43" s="140"/>
      <c r="B43" s="141"/>
      <c r="C43" s="151" t="s">
        <v>27</v>
      </c>
      <c r="D43" s="181">
        <v>10812</v>
      </c>
      <c r="E43" s="159">
        <v>706.82</v>
      </c>
      <c r="F43" s="182">
        <v>9072</v>
      </c>
      <c r="G43" s="160">
        <f>6786/2</f>
        <v>3393</v>
      </c>
      <c r="H43" s="161">
        <f t="shared" si="6"/>
        <v>23983.82</v>
      </c>
      <c r="I43" s="245">
        <v>11208</v>
      </c>
      <c r="J43" s="159">
        <v>815</v>
      </c>
      <c r="K43" s="182">
        <v>9603</v>
      </c>
      <c r="L43" s="160">
        <v>3735</v>
      </c>
      <c r="M43" s="161">
        <f>I43+J43+K43+L43</f>
        <v>25361</v>
      </c>
      <c r="N43" s="159">
        <f>M43-H43</f>
        <v>1377.1800000000003</v>
      </c>
      <c r="O43" s="162">
        <f>N43/H43</f>
        <v>0.0574212114667305</v>
      </c>
      <c r="P43" s="19"/>
      <c r="V43" s="14"/>
      <c r="W43" s="14"/>
    </row>
    <row r="44" spans="1:23" ht="15.75" customHeight="1">
      <c r="A44" s="163"/>
      <c r="B44" s="164" t="s">
        <v>5</v>
      </c>
      <c r="C44" s="183"/>
      <c r="D44" s="145"/>
      <c r="E44" s="147"/>
      <c r="F44" s="184"/>
      <c r="G44" s="148"/>
      <c r="H44" s="149"/>
      <c r="I44" s="145"/>
      <c r="J44" s="147"/>
      <c r="K44" s="184"/>
      <c r="L44" s="148"/>
      <c r="M44" s="149"/>
      <c r="N44" s="147"/>
      <c r="O44" s="150"/>
      <c r="P44" s="19"/>
      <c r="V44" s="14"/>
      <c r="W44" s="14"/>
    </row>
    <row r="45" spans="1:23" ht="15.75" customHeight="1">
      <c r="A45" s="140"/>
      <c r="B45" s="141"/>
      <c r="C45" s="151" t="s">
        <v>8</v>
      </c>
      <c r="D45" s="145">
        <v>13704</v>
      </c>
      <c r="E45" s="147">
        <v>706.82</v>
      </c>
      <c r="F45" s="147">
        <v>9072</v>
      </c>
      <c r="G45" s="148">
        <f aca="true" t="shared" si="7" ref="G45:G54">6786/2</f>
        <v>3393</v>
      </c>
      <c r="H45" s="149">
        <f t="shared" si="6"/>
        <v>26875.82</v>
      </c>
      <c r="I45" s="145">
        <v>13572</v>
      </c>
      <c r="J45" s="147">
        <v>815</v>
      </c>
      <c r="K45" s="147">
        <v>9603</v>
      </c>
      <c r="L45" s="148">
        <v>3735</v>
      </c>
      <c r="M45" s="149">
        <f aca="true" t="shared" si="8" ref="M45:M54">I45+J45+K45+L45</f>
        <v>27725</v>
      </c>
      <c r="N45" s="147">
        <f aca="true" t="shared" si="9" ref="N45:N54">M45-H45</f>
        <v>849.1800000000003</v>
      </c>
      <c r="O45" s="150">
        <f aca="true" t="shared" si="10" ref="O45:O54">N45/H45</f>
        <v>0.0315964312902825</v>
      </c>
      <c r="P45" s="19"/>
      <c r="V45" s="14"/>
      <c r="W45" s="14"/>
    </row>
    <row r="46" spans="1:23" ht="15.75" customHeight="1">
      <c r="A46" s="140"/>
      <c r="B46" s="141"/>
      <c r="C46" s="166" t="s">
        <v>9</v>
      </c>
      <c r="D46" s="145">
        <v>14628</v>
      </c>
      <c r="E46" s="147">
        <v>706.82</v>
      </c>
      <c r="F46" s="147">
        <v>9072</v>
      </c>
      <c r="G46" s="148">
        <f t="shared" si="7"/>
        <v>3393</v>
      </c>
      <c r="H46" s="149">
        <f t="shared" si="6"/>
        <v>27799.82</v>
      </c>
      <c r="I46" s="145">
        <v>14484</v>
      </c>
      <c r="J46" s="147">
        <v>815</v>
      </c>
      <c r="K46" s="147">
        <v>9603</v>
      </c>
      <c r="L46" s="148">
        <v>3735</v>
      </c>
      <c r="M46" s="149">
        <f t="shared" si="8"/>
        <v>28637</v>
      </c>
      <c r="N46" s="147">
        <f t="shared" si="9"/>
        <v>837.1800000000003</v>
      </c>
      <c r="O46" s="150">
        <f t="shared" si="10"/>
        <v>0.030114583475720356</v>
      </c>
      <c r="P46" s="19"/>
      <c r="V46" s="14"/>
      <c r="W46" s="14"/>
    </row>
    <row r="47" spans="1:23" ht="15.75" customHeight="1">
      <c r="A47" s="140"/>
      <c r="B47" s="141"/>
      <c r="C47" s="166" t="s">
        <v>4</v>
      </c>
      <c r="D47" s="145">
        <v>14628</v>
      </c>
      <c r="E47" s="147">
        <v>706.82</v>
      </c>
      <c r="F47" s="147">
        <v>9072</v>
      </c>
      <c r="G47" s="148">
        <f t="shared" si="7"/>
        <v>3393</v>
      </c>
      <c r="H47" s="149">
        <f t="shared" si="6"/>
        <v>27799.82</v>
      </c>
      <c r="I47" s="145">
        <v>14484</v>
      </c>
      <c r="J47" s="147">
        <v>815</v>
      </c>
      <c r="K47" s="147">
        <v>9603</v>
      </c>
      <c r="L47" s="148">
        <v>3735</v>
      </c>
      <c r="M47" s="149">
        <f t="shared" si="8"/>
        <v>28637</v>
      </c>
      <c r="N47" s="147">
        <f t="shared" si="9"/>
        <v>837.1800000000003</v>
      </c>
      <c r="O47" s="150">
        <f t="shared" si="10"/>
        <v>0.030114583475720356</v>
      </c>
      <c r="P47" s="19"/>
      <c r="V47" s="14"/>
      <c r="W47" s="14"/>
    </row>
    <row r="48" spans="1:23" ht="15.75" customHeight="1">
      <c r="A48" s="140"/>
      <c r="B48" s="141"/>
      <c r="C48" s="166" t="s">
        <v>50</v>
      </c>
      <c r="D48" s="145">
        <v>10896</v>
      </c>
      <c r="E48" s="147">
        <v>706.82</v>
      </c>
      <c r="F48" s="147">
        <v>9072</v>
      </c>
      <c r="G48" s="148">
        <f t="shared" si="7"/>
        <v>3393</v>
      </c>
      <c r="H48" s="149">
        <f t="shared" si="6"/>
        <v>24067.82</v>
      </c>
      <c r="I48" s="145">
        <v>10788</v>
      </c>
      <c r="J48" s="147">
        <v>815</v>
      </c>
      <c r="K48" s="147">
        <v>9603</v>
      </c>
      <c r="L48" s="148">
        <v>3735</v>
      </c>
      <c r="M48" s="149">
        <f t="shared" si="8"/>
        <v>24941</v>
      </c>
      <c r="N48" s="147">
        <f t="shared" si="9"/>
        <v>873.1800000000003</v>
      </c>
      <c r="O48" s="150">
        <f t="shared" si="10"/>
        <v>0.036279978826499464</v>
      </c>
      <c r="P48" s="19"/>
      <c r="V48" s="14"/>
      <c r="W48" s="14"/>
    </row>
    <row r="49" spans="1:23" ht="15.75" customHeight="1">
      <c r="A49" s="140"/>
      <c r="B49" s="141"/>
      <c r="C49" s="166" t="s">
        <v>71</v>
      </c>
      <c r="D49" s="145">
        <v>14628</v>
      </c>
      <c r="E49" s="147">
        <v>706.82</v>
      </c>
      <c r="F49" s="147">
        <v>9072</v>
      </c>
      <c r="G49" s="148">
        <f t="shared" si="7"/>
        <v>3393</v>
      </c>
      <c r="H49" s="149">
        <f>D49+E49+F49+G49</f>
        <v>27799.82</v>
      </c>
      <c r="I49" s="145">
        <v>14808</v>
      </c>
      <c r="J49" s="147">
        <v>815</v>
      </c>
      <c r="K49" s="147">
        <v>9603</v>
      </c>
      <c r="L49" s="148">
        <v>3735</v>
      </c>
      <c r="M49" s="149">
        <f t="shared" si="8"/>
        <v>28961</v>
      </c>
      <c r="N49" s="147">
        <f>M49-H49</f>
        <v>1161.1800000000003</v>
      </c>
      <c r="O49" s="150">
        <f>N49/H49</f>
        <v>0.04176933519713438</v>
      </c>
      <c r="P49" s="19"/>
      <c r="V49" s="14"/>
      <c r="W49" s="14"/>
    </row>
    <row r="50" spans="1:23" ht="15.75" customHeight="1">
      <c r="A50" s="140"/>
      <c r="B50" s="141"/>
      <c r="C50" s="151" t="s">
        <v>28</v>
      </c>
      <c r="D50" s="145">
        <v>14628</v>
      </c>
      <c r="E50" s="147">
        <v>706.82</v>
      </c>
      <c r="F50" s="147">
        <v>9072</v>
      </c>
      <c r="G50" s="148">
        <f t="shared" si="7"/>
        <v>3393</v>
      </c>
      <c r="H50" s="149">
        <f t="shared" si="6"/>
        <v>27799.82</v>
      </c>
      <c r="I50" s="145">
        <v>14484</v>
      </c>
      <c r="J50" s="147">
        <v>815</v>
      </c>
      <c r="K50" s="147">
        <v>9603</v>
      </c>
      <c r="L50" s="148">
        <v>3735</v>
      </c>
      <c r="M50" s="149">
        <f t="shared" si="8"/>
        <v>28637</v>
      </c>
      <c r="N50" s="147">
        <f t="shared" si="9"/>
        <v>837.1800000000003</v>
      </c>
      <c r="O50" s="150">
        <f t="shared" si="10"/>
        <v>0.030114583475720356</v>
      </c>
      <c r="P50" s="19"/>
      <c r="V50" s="14"/>
      <c r="W50" s="14"/>
    </row>
    <row r="51" spans="1:23" ht="15.75" customHeight="1">
      <c r="A51" s="140"/>
      <c r="B51" s="141"/>
      <c r="C51" s="151" t="s">
        <v>10</v>
      </c>
      <c r="D51" s="145">
        <v>14628</v>
      </c>
      <c r="E51" s="147">
        <v>706.82</v>
      </c>
      <c r="F51" s="147">
        <v>9072</v>
      </c>
      <c r="G51" s="148">
        <f t="shared" si="7"/>
        <v>3393</v>
      </c>
      <c r="H51" s="149">
        <f t="shared" si="6"/>
        <v>27799.82</v>
      </c>
      <c r="I51" s="145">
        <v>14484</v>
      </c>
      <c r="J51" s="147">
        <v>815</v>
      </c>
      <c r="K51" s="147">
        <v>9603</v>
      </c>
      <c r="L51" s="148">
        <v>3735</v>
      </c>
      <c r="M51" s="149">
        <f t="shared" si="8"/>
        <v>28637</v>
      </c>
      <c r="N51" s="147">
        <f t="shared" si="9"/>
        <v>837.1800000000003</v>
      </c>
      <c r="O51" s="150">
        <f t="shared" si="10"/>
        <v>0.030114583475720356</v>
      </c>
      <c r="P51" s="19"/>
      <c r="V51" s="14"/>
      <c r="W51" s="14"/>
    </row>
    <row r="52" spans="1:23" ht="15.75" customHeight="1">
      <c r="A52" s="140"/>
      <c r="B52" s="141"/>
      <c r="C52" s="141" t="s">
        <v>7</v>
      </c>
      <c r="D52" s="145">
        <v>14628</v>
      </c>
      <c r="E52" s="147">
        <v>706.82</v>
      </c>
      <c r="F52" s="147">
        <v>9072</v>
      </c>
      <c r="G52" s="148">
        <f t="shared" si="7"/>
        <v>3393</v>
      </c>
      <c r="H52" s="149">
        <f t="shared" si="6"/>
        <v>27799.82</v>
      </c>
      <c r="I52" s="145">
        <v>14484</v>
      </c>
      <c r="J52" s="147">
        <v>815</v>
      </c>
      <c r="K52" s="147">
        <v>9603</v>
      </c>
      <c r="L52" s="148">
        <v>3735</v>
      </c>
      <c r="M52" s="149">
        <f t="shared" si="8"/>
        <v>28637</v>
      </c>
      <c r="N52" s="147">
        <f t="shared" si="9"/>
        <v>837.1800000000003</v>
      </c>
      <c r="O52" s="150">
        <f t="shared" si="10"/>
        <v>0.030114583475720356</v>
      </c>
      <c r="P52" s="19"/>
      <c r="V52" s="14"/>
      <c r="W52" s="14"/>
    </row>
    <row r="53" spans="1:23" ht="15.75" customHeight="1">
      <c r="A53" s="140"/>
      <c r="B53" s="141"/>
      <c r="C53" s="185" t="s">
        <v>51</v>
      </c>
      <c r="D53" s="145">
        <v>14880</v>
      </c>
      <c r="E53" s="147">
        <v>706.82</v>
      </c>
      <c r="F53" s="147">
        <v>9072</v>
      </c>
      <c r="G53" s="147">
        <f t="shared" si="7"/>
        <v>3393</v>
      </c>
      <c r="H53" s="149">
        <f t="shared" si="6"/>
        <v>28051.82</v>
      </c>
      <c r="I53" s="145">
        <v>14736</v>
      </c>
      <c r="J53" s="147">
        <v>815</v>
      </c>
      <c r="K53" s="147">
        <v>9603</v>
      </c>
      <c r="L53" s="148">
        <v>3735</v>
      </c>
      <c r="M53" s="149">
        <f t="shared" si="8"/>
        <v>28889</v>
      </c>
      <c r="N53" s="147">
        <f t="shared" si="9"/>
        <v>837.1800000000003</v>
      </c>
      <c r="O53" s="150">
        <f t="shared" si="10"/>
        <v>0.029844052899241486</v>
      </c>
      <c r="P53" s="19"/>
      <c r="V53" s="14"/>
      <c r="W53" s="14"/>
    </row>
    <row r="54" spans="1:23" ht="15.75" customHeight="1" thickBot="1">
      <c r="A54" s="186"/>
      <c r="B54" s="187"/>
      <c r="C54" s="187" t="s">
        <v>25</v>
      </c>
      <c r="D54" s="189">
        <v>14880</v>
      </c>
      <c r="E54" s="190">
        <v>706.82</v>
      </c>
      <c r="F54" s="190">
        <v>9072</v>
      </c>
      <c r="G54" s="191">
        <f t="shared" si="7"/>
        <v>3393</v>
      </c>
      <c r="H54" s="192">
        <f t="shared" si="6"/>
        <v>28051.82</v>
      </c>
      <c r="I54" s="189">
        <v>14736</v>
      </c>
      <c r="J54" s="190">
        <v>815</v>
      </c>
      <c r="K54" s="190">
        <v>9603</v>
      </c>
      <c r="L54" s="191">
        <v>3735</v>
      </c>
      <c r="M54" s="192">
        <f t="shared" si="8"/>
        <v>28889</v>
      </c>
      <c r="N54" s="190">
        <f t="shared" si="9"/>
        <v>837.1800000000003</v>
      </c>
      <c r="O54" s="193">
        <f t="shared" si="10"/>
        <v>0.029844052899241486</v>
      </c>
      <c r="P54" s="19"/>
      <c r="V54" s="14"/>
      <c r="W54" s="14"/>
    </row>
    <row r="55" spans="1:23" ht="19.5" thickBot="1">
      <c r="A55" s="30" t="s">
        <v>58</v>
      </c>
      <c r="B55" s="137"/>
      <c r="C55" s="137"/>
      <c r="D55" s="138"/>
      <c r="E55" s="137"/>
      <c r="F55" s="236"/>
      <c r="G55" s="137"/>
      <c r="H55" s="221"/>
      <c r="I55" s="169"/>
      <c r="J55" s="170"/>
      <c r="K55" s="170"/>
      <c r="L55" s="170"/>
      <c r="M55" s="221"/>
      <c r="N55" s="170"/>
      <c r="O55" s="139"/>
      <c r="V55" s="14"/>
      <c r="W55" s="14"/>
    </row>
    <row r="56" spans="1:23" ht="15.75" customHeight="1">
      <c r="A56" s="140"/>
      <c r="B56" s="141" t="s">
        <v>2</v>
      </c>
      <c r="C56" s="141"/>
      <c r="D56" s="142"/>
      <c r="E56" s="143"/>
      <c r="F56" s="237"/>
      <c r="G56" s="143"/>
      <c r="H56" s="238"/>
      <c r="I56" s="223"/>
      <c r="J56" s="222"/>
      <c r="K56" s="222"/>
      <c r="L56" s="210"/>
      <c r="M56" s="212"/>
      <c r="N56" s="222"/>
      <c r="O56" s="224"/>
      <c r="V56" s="14"/>
      <c r="W56" s="14"/>
    </row>
    <row r="57" spans="1:23" ht="15.75" customHeight="1">
      <c r="A57" s="140"/>
      <c r="B57" s="141"/>
      <c r="C57" s="141" t="s">
        <v>13</v>
      </c>
      <c r="D57" s="145">
        <v>10416</v>
      </c>
      <c r="E57" s="147">
        <v>276.7</v>
      </c>
      <c r="F57" s="147">
        <v>9072</v>
      </c>
      <c r="G57" s="148">
        <f>6786/2</f>
        <v>3393</v>
      </c>
      <c r="H57" s="149">
        <f aca="true" t="shared" si="11" ref="H57:H73">D57+E57+F57+G57</f>
        <v>23157.7</v>
      </c>
      <c r="I57" s="145">
        <v>10500</v>
      </c>
      <c r="J57" s="147">
        <v>277</v>
      </c>
      <c r="K57" s="147">
        <v>9603</v>
      </c>
      <c r="L57" s="147">
        <v>3735</v>
      </c>
      <c r="M57" s="149">
        <f>I57+J57+K57+L57</f>
        <v>24115</v>
      </c>
      <c r="N57" s="147">
        <f>M57-H57</f>
        <v>957.2999999999993</v>
      </c>
      <c r="O57" s="150">
        <f>N57/H57</f>
        <v>0.04133830216299543</v>
      </c>
      <c r="V57" s="14"/>
      <c r="W57" s="14"/>
    </row>
    <row r="58" spans="1:23" ht="15.75" customHeight="1">
      <c r="A58" s="140"/>
      <c r="B58" s="141"/>
      <c r="C58" s="197" t="s">
        <v>42</v>
      </c>
      <c r="D58" s="157">
        <v>5880</v>
      </c>
      <c r="E58" s="159">
        <v>276.7</v>
      </c>
      <c r="F58" s="159">
        <v>9072</v>
      </c>
      <c r="G58" s="160">
        <f>6786/2</f>
        <v>3393</v>
      </c>
      <c r="H58" s="161">
        <f t="shared" si="11"/>
        <v>18621.7</v>
      </c>
      <c r="I58" s="157">
        <v>5880</v>
      </c>
      <c r="J58" s="159">
        <v>277</v>
      </c>
      <c r="K58" s="159">
        <v>9603</v>
      </c>
      <c r="L58" s="159">
        <v>3735</v>
      </c>
      <c r="M58" s="161">
        <f>I58+J58+K58+L58</f>
        <v>19495</v>
      </c>
      <c r="N58" s="159">
        <f>M58-H58</f>
        <v>873.2999999999993</v>
      </c>
      <c r="O58" s="162">
        <f>N58/H58</f>
        <v>0.0468968998533968</v>
      </c>
      <c r="V58" s="14"/>
      <c r="W58" s="14"/>
    </row>
    <row r="59" spans="1:23" ht="15.75" customHeight="1">
      <c r="A59" s="163"/>
      <c r="B59" s="164" t="s">
        <v>5</v>
      </c>
      <c r="C59" s="164"/>
      <c r="D59" s="145"/>
      <c r="E59" s="147"/>
      <c r="F59" s="147"/>
      <c r="G59" s="147"/>
      <c r="H59" s="149"/>
      <c r="I59" s="145"/>
      <c r="J59" s="147"/>
      <c r="K59" s="147"/>
      <c r="L59" s="147"/>
      <c r="M59" s="149"/>
      <c r="N59" s="147"/>
      <c r="O59" s="150"/>
      <c r="V59" s="14"/>
      <c r="W59" s="14"/>
    </row>
    <row r="60" spans="1:23" ht="15.75" customHeight="1">
      <c r="A60" s="140"/>
      <c r="B60" s="141"/>
      <c r="C60" s="141" t="s">
        <v>43</v>
      </c>
      <c r="D60" s="145">
        <v>9276</v>
      </c>
      <c r="E60" s="147">
        <v>276.7</v>
      </c>
      <c r="F60" s="147">
        <v>9072</v>
      </c>
      <c r="G60" s="148">
        <f aca="true" t="shared" si="12" ref="G60:G73">6786/2</f>
        <v>3393</v>
      </c>
      <c r="H60" s="149">
        <f t="shared" si="11"/>
        <v>22017.7</v>
      </c>
      <c r="I60" s="145">
        <v>9276</v>
      </c>
      <c r="J60" s="147">
        <v>277</v>
      </c>
      <c r="K60" s="147">
        <v>9603</v>
      </c>
      <c r="L60" s="147">
        <v>3735</v>
      </c>
      <c r="M60" s="149">
        <f aca="true" t="shared" si="13" ref="M60:M73">I60+J60+K60+L60</f>
        <v>22891</v>
      </c>
      <c r="N60" s="147">
        <f aca="true" t="shared" si="14" ref="N60:N73">M60-H60</f>
        <v>873.2999999999993</v>
      </c>
      <c r="O60" s="150">
        <f aca="true" t="shared" si="15" ref="O60:O73">N60/H60</f>
        <v>0.03966354342188327</v>
      </c>
      <c r="Q60" s="22"/>
      <c r="V60" s="14"/>
      <c r="W60" s="14"/>
    </row>
    <row r="61" spans="1:23" ht="15.75" customHeight="1">
      <c r="A61" s="140"/>
      <c r="B61" s="141"/>
      <c r="C61" s="185" t="s">
        <v>72</v>
      </c>
      <c r="D61" s="145">
        <v>8820</v>
      </c>
      <c r="E61" s="147">
        <v>276.7</v>
      </c>
      <c r="F61" s="147">
        <v>9072</v>
      </c>
      <c r="G61" s="148">
        <f t="shared" si="12"/>
        <v>3393</v>
      </c>
      <c r="H61" s="149">
        <f>D61+E61+F61+G61</f>
        <v>21561.7</v>
      </c>
      <c r="I61" s="145">
        <v>12000</v>
      </c>
      <c r="J61" s="147">
        <v>277</v>
      </c>
      <c r="K61" s="147">
        <v>9603</v>
      </c>
      <c r="L61" s="147">
        <v>3735</v>
      </c>
      <c r="M61" s="149">
        <f t="shared" si="13"/>
        <v>25615</v>
      </c>
      <c r="N61" s="147">
        <f>M61-H61</f>
        <v>4053.2999999999993</v>
      </c>
      <c r="O61" s="150">
        <f>N61/H61</f>
        <v>0.1879861049917214</v>
      </c>
      <c r="Q61" s="22"/>
      <c r="V61" s="14"/>
      <c r="W61" s="14"/>
    </row>
    <row r="62" spans="1:23" ht="15.75" customHeight="1">
      <c r="A62" s="140"/>
      <c r="B62" s="141"/>
      <c r="C62" s="185" t="s">
        <v>73</v>
      </c>
      <c r="D62" s="145">
        <v>8820</v>
      </c>
      <c r="E62" s="147">
        <v>276.7</v>
      </c>
      <c r="F62" s="147">
        <v>9072</v>
      </c>
      <c r="G62" s="148">
        <f t="shared" si="12"/>
        <v>3393</v>
      </c>
      <c r="H62" s="149">
        <f>D62+E62+F62+G62</f>
        <v>21561.7</v>
      </c>
      <c r="I62" s="145">
        <v>9696</v>
      </c>
      <c r="J62" s="147">
        <v>277</v>
      </c>
      <c r="K62" s="147">
        <v>9603</v>
      </c>
      <c r="L62" s="147">
        <v>3735</v>
      </c>
      <c r="M62" s="149">
        <f t="shared" si="13"/>
        <v>23311</v>
      </c>
      <c r="N62" s="147">
        <f>M62-H62</f>
        <v>1749.2999999999993</v>
      </c>
      <c r="O62" s="150">
        <f>N62/H62</f>
        <v>0.08112996656107817</v>
      </c>
      <c r="Q62" s="22"/>
      <c r="V62" s="14"/>
      <c r="W62" s="14"/>
    </row>
    <row r="63" spans="1:23" ht="15.75" customHeight="1">
      <c r="A63" s="140"/>
      <c r="B63" s="141"/>
      <c r="C63" s="166" t="s">
        <v>74</v>
      </c>
      <c r="D63" s="152" t="s">
        <v>41</v>
      </c>
      <c r="E63" s="153" t="s">
        <v>41</v>
      </c>
      <c r="F63" s="153" t="s">
        <v>41</v>
      </c>
      <c r="G63" s="153" t="s">
        <v>41</v>
      </c>
      <c r="H63" s="154" t="s">
        <v>41</v>
      </c>
      <c r="I63" s="145">
        <v>12960</v>
      </c>
      <c r="J63" s="147">
        <v>277</v>
      </c>
      <c r="K63" s="147">
        <v>9603</v>
      </c>
      <c r="L63" s="147">
        <v>3735</v>
      </c>
      <c r="M63" s="149">
        <f t="shared" si="13"/>
        <v>26575</v>
      </c>
      <c r="N63" s="147"/>
      <c r="O63" s="150"/>
      <c r="Q63" s="22"/>
      <c r="V63" s="14"/>
      <c r="W63" s="14"/>
    </row>
    <row r="64" spans="1:23" ht="15.75" customHeight="1">
      <c r="A64" s="140"/>
      <c r="B64" s="141"/>
      <c r="C64" s="141" t="s">
        <v>35</v>
      </c>
      <c r="D64" s="239">
        <v>14580</v>
      </c>
      <c r="E64" s="147">
        <v>276.7</v>
      </c>
      <c r="F64" s="147">
        <v>9072</v>
      </c>
      <c r="G64" s="148">
        <f t="shared" si="12"/>
        <v>3393</v>
      </c>
      <c r="H64" s="149">
        <f t="shared" si="11"/>
        <v>27321.7</v>
      </c>
      <c r="I64" s="239">
        <v>14580</v>
      </c>
      <c r="J64" s="147">
        <v>277</v>
      </c>
      <c r="K64" s="147">
        <v>9603</v>
      </c>
      <c r="L64" s="147">
        <v>3735</v>
      </c>
      <c r="M64" s="149">
        <f t="shared" si="13"/>
        <v>28195</v>
      </c>
      <c r="N64" s="147">
        <f t="shared" si="14"/>
        <v>873.2999999999993</v>
      </c>
      <c r="O64" s="150">
        <f t="shared" si="15"/>
        <v>0.03196360402171165</v>
      </c>
      <c r="Q64" s="22"/>
      <c r="V64" s="14"/>
      <c r="W64" s="14"/>
    </row>
    <row r="65" spans="1:23" ht="15.75" customHeight="1">
      <c r="A65" s="140"/>
      <c r="B65" s="141"/>
      <c r="C65" s="141" t="s">
        <v>36</v>
      </c>
      <c r="D65" s="239">
        <v>12816</v>
      </c>
      <c r="E65" s="147">
        <v>276.7</v>
      </c>
      <c r="F65" s="147">
        <v>9072</v>
      </c>
      <c r="G65" s="148">
        <f t="shared" si="12"/>
        <v>3393</v>
      </c>
      <c r="H65" s="149">
        <f t="shared" si="11"/>
        <v>25557.7</v>
      </c>
      <c r="I65" s="239">
        <v>12816</v>
      </c>
      <c r="J65" s="147">
        <v>277</v>
      </c>
      <c r="K65" s="147">
        <v>9603</v>
      </c>
      <c r="L65" s="147">
        <v>3735</v>
      </c>
      <c r="M65" s="149">
        <f t="shared" si="13"/>
        <v>26431</v>
      </c>
      <c r="N65" s="147">
        <f t="shared" si="14"/>
        <v>873.2999999999993</v>
      </c>
      <c r="O65" s="150">
        <f t="shared" si="15"/>
        <v>0.03416974140865568</v>
      </c>
      <c r="Q65" s="22"/>
      <c r="V65" s="14"/>
      <c r="W65" s="14"/>
    </row>
    <row r="66" spans="1:23" ht="15.75" customHeight="1">
      <c r="A66" s="140"/>
      <c r="B66" s="141"/>
      <c r="C66" s="185" t="s">
        <v>44</v>
      </c>
      <c r="D66" s="239">
        <v>12816</v>
      </c>
      <c r="E66" s="147">
        <v>276.7</v>
      </c>
      <c r="F66" s="147">
        <v>9072</v>
      </c>
      <c r="G66" s="148">
        <f t="shared" si="12"/>
        <v>3393</v>
      </c>
      <c r="H66" s="149">
        <f t="shared" si="11"/>
        <v>25557.7</v>
      </c>
      <c r="I66" s="239">
        <v>12816</v>
      </c>
      <c r="J66" s="147">
        <v>277</v>
      </c>
      <c r="K66" s="147">
        <v>9603</v>
      </c>
      <c r="L66" s="147">
        <v>3735</v>
      </c>
      <c r="M66" s="149">
        <f t="shared" si="13"/>
        <v>26431</v>
      </c>
      <c r="N66" s="147">
        <f t="shared" si="14"/>
        <v>873.2999999999993</v>
      </c>
      <c r="O66" s="150">
        <f t="shared" si="15"/>
        <v>0.03416974140865568</v>
      </c>
      <c r="Q66" s="22"/>
      <c r="V66" s="14"/>
      <c r="W66" s="14"/>
    </row>
    <row r="67" spans="1:23" ht="15.75" customHeight="1">
      <c r="A67" s="140"/>
      <c r="B67" s="141"/>
      <c r="C67" s="185" t="s">
        <v>45</v>
      </c>
      <c r="D67" s="239">
        <v>14580</v>
      </c>
      <c r="E67" s="147">
        <v>276.7</v>
      </c>
      <c r="F67" s="147">
        <v>9072</v>
      </c>
      <c r="G67" s="148">
        <f t="shared" si="12"/>
        <v>3393</v>
      </c>
      <c r="H67" s="149">
        <f t="shared" si="11"/>
        <v>27321.7</v>
      </c>
      <c r="I67" s="239">
        <v>14580</v>
      </c>
      <c r="J67" s="147">
        <v>277</v>
      </c>
      <c r="K67" s="147">
        <v>9603</v>
      </c>
      <c r="L67" s="147">
        <v>3735</v>
      </c>
      <c r="M67" s="149">
        <f t="shared" si="13"/>
        <v>28195</v>
      </c>
      <c r="N67" s="147">
        <f t="shared" si="14"/>
        <v>873.2999999999993</v>
      </c>
      <c r="O67" s="150">
        <f t="shared" si="15"/>
        <v>0.03196360402171165</v>
      </c>
      <c r="Q67" s="22"/>
      <c r="V67" s="14"/>
      <c r="W67" s="14"/>
    </row>
    <row r="68" spans="1:23" ht="15.75" customHeight="1">
      <c r="A68" s="140"/>
      <c r="B68" s="141"/>
      <c r="C68" s="141" t="s">
        <v>23</v>
      </c>
      <c r="D68" s="145">
        <v>13056</v>
      </c>
      <c r="E68" s="147">
        <v>276.7</v>
      </c>
      <c r="F68" s="147">
        <v>9072</v>
      </c>
      <c r="G68" s="148">
        <f t="shared" si="12"/>
        <v>3393</v>
      </c>
      <c r="H68" s="149">
        <f t="shared" si="11"/>
        <v>25797.7</v>
      </c>
      <c r="I68" s="145">
        <v>13704</v>
      </c>
      <c r="J68" s="147">
        <v>277</v>
      </c>
      <c r="K68" s="147">
        <v>9603</v>
      </c>
      <c r="L68" s="147">
        <v>3735</v>
      </c>
      <c r="M68" s="149">
        <f t="shared" si="13"/>
        <v>27319</v>
      </c>
      <c r="N68" s="147">
        <f t="shared" si="14"/>
        <v>1521.2999999999993</v>
      </c>
      <c r="O68" s="150">
        <f t="shared" si="15"/>
        <v>0.05897037332785478</v>
      </c>
      <c r="Q68" s="22"/>
      <c r="V68" s="14"/>
      <c r="W68" s="14"/>
    </row>
    <row r="69" spans="1:23" ht="15.75" customHeight="1">
      <c r="A69" s="140"/>
      <c r="B69" s="141"/>
      <c r="C69" s="141" t="s">
        <v>46</v>
      </c>
      <c r="D69" s="145">
        <v>12792</v>
      </c>
      <c r="E69" s="147">
        <v>276.7</v>
      </c>
      <c r="F69" s="147">
        <v>9072</v>
      </c>
      <c r="G69" s="148">
        <f t="shared" si="12"/>
        <v>3393</v>
      </c>
      <c r="H69" s="149">
        <f t="shared" si="11"/>
        <v>25533.7</v>
      </c>
      <c r="I69" s="145">
        <v>13308</v>
      </c>
      <c r="J69" s="147">
        <v>277</v>
      </c>
      <c r="K69" s="147">
        <v>9603</v>
      </c>
      <c r="L69" s="147">
        <v>3735</v>
      </c>
      <c r="M69" s="149">
        <f t="shared" si="13"/>
        <v>26923</v>
      </c>
      <c r="N69" s="147">
        <f t="shared" si="14"/>
        <v>1389.2999999999993</v>
      </c>
      <c r="O69" s="150">
        <f t="shared" si="15"/>
        <v>0.05441044580299758</v>
      </c>
      <c r="Q69" s="22"/>
      <c r="V69" s="14"/>
      <c r="W69" s="14"/>
    </row>
    <row r="70" spans="1:23" ht="15.75" customHeight="1">
      <c r="A70" s="140"/>
      <c r="B70" s="141"/>
      <c r="C70" s="141" t="s">
        <v>52</v>
      </c>
      <c r="D70" s="145">
        <v>8040</v>
      </c>
      <c r="E70" s="147">
        <v>276.7</v>
      </c>
      <c r="F70" s="147">
        <v>9072</v>
      </c>
      <c r="G70" s="148">
        <f t="shared" si="12"/>
        <v>3393</v>
      </c>
      <c r="H70" s="149">
        <f t="shared" si="11"/>
        <v>20781.7</v>
      </c>
      <c r="I70" s="145">
        <v>10608</v>
      </c>
      <c r="J70" s="147">
        <v>277</v>
      </c>
      <c r="K70" s="147">
        <v>9603</v>
      </c>
      <c r="L70" s="147">
        <v>3735</v>
      </c>
      <c r="M70" s="149">
        <f t="shared" si="13"/>
        <v>24223</v>
      </c>
      <c r="N70" s="147">
        <f t="shared" si="14"/>
        <v>3441.2999999999993</v>
      </c>
      <c r="O70" s="150">
        <f t="shared" si="15"/>
        <v>0.16559280520842853</v>
      </c>
      <c r="Q70" s="22"/>
      <c r="V70" s="14"/>
      <c r="W70" s="14"/>
    </row>
    <row r="71" spans="1:23" ht="15.75" customHeight="1">
      <c r="A71" s="140"/>
      <c r="B71" s="141"/>
      <c r="C71" s="185" t="s">
        <v>37</v>
      </c>
      <c r="D71" s="145">
        <v>12240</v>
      </c>
      <c r="E71" s="147">
        <v>276.7</v>
      </c>
      <c r="F71" s="147">
        <v>9072</v>
      </c>
      <c r="G71" s="148">
        <f t="shared" si="12"/>
        <v>3393</v>
      </c>
      <c r="H71" s="149">
        <f t="shared" si="11"/>
        <v>24981.7</v>
      </c>
      <c r="I71" s="145">
        <v>12240</v>
      </c>
      <c r="J71" s="147">
        <v>277</v>
      </c>
      <c r="K71" s="147">
        <v>9603</v>
      </c>
      <c r="L71" s="147">
        <v>3735</v>
      </c>
      <c r="M71" s="149">
        <f t="shared" si="13"/>
        <v>25855</v>
      </c>
      <c r="N71" s="147">
        <f t="shared" si="14"/>
        <v>873.2999999999993</v>
      </c>
      <c r="O71" s="150">
        <f t="shared" si="15"/>
        <v>0.03495758895511512</v>
      </c>
      <c r="Q71" s="22"/>
      <c r="V71" s="14"/>
      <c r="W71" s="14"/>
    </row>
    <row r="72" spans="1:23" ht="15.75" customHeight="1">
      <c r="A72" s="140"/>
      <c r="B72" s="141"/>
      <c r="C72" s="185" t="s">
        <v>38</v>
      </c>
      <c r="D72" s="145">
        <v>12240</v>
      </c>
      <c r="E72" s="147">
        <v>276.7</v>
      </c>
      <c r="F72" s="147">
        <v>9072</v>
      </c>
      <c r="G72" s="148">
        <f t="shared" si="12"/>
        <v>3393</v>
      </c>
      <c r="H72" s="149">
        <f t="shared" si="11"/>
        <v>24981.7</v>
      </c>
      <c r="I72" s="145">
        <v>12240</v>
      </c>
      <c r="J72" s="147">
        <v>277</v>
      </c>
      <c r="K72" s="147">
        <v>9603</v>
      </c>
      <c r="L72" s="147">
        <v>3735</v>
      </c>
      <c r="M72" s="149">
        <f t="shared" si="13"/>
        <v>25855</v>
      </c>
      <c r="N72" s="147">
        <f t="shared" si="14"/>
        <v>873.2999999999993</v>
      </c>
      <c r="O72" s="150">
        <f t="shared" si="15"/>
        <v>0.03495758895511512</v>
      </c>
      <c r="Q72" s="22"/>
      <c r="V72" s="14"/>
      <c r="W72" s="14"/>
    </row>
    <row r="73" spans="1:23" ht="15.75" customHeight="1">
      <c r="A73" s="140"/>
      <c r="B73" s="141"/>
      <c r="C73" s="185" t="s">
        <v>99</v>
      </c>
      <c r="D73" s="198">
        <v>7644</v>
      </c>
      <c r="E73" s="199">
        <v>276.7</v>
      </c>
      <c r="F73" s="159">
        <v>9072</v>
      </c>
      <c r="G73" s="160">
        <f t="shared" si="12"/>
        <v>3393</v>
      </c>
      <c r="H73" s="161">
        <f t="shared" si="11"/>
        <v>20385.7</v>
      </c>
      <c r="I73" s="198">
        <v>7759</v>
      </c>
      <c r="J73" s="159">
        <v>277</v>
      </c>
      <c r="K73" s="159">
        <v>9603</v>
      </c>
      <c r="L73" s="159">
        <v>3735</v>
      </c>
      <c r="M73" s="161">
        <f t="shared" si="13"/>
        <v>21374</v>
      </c>
      <c r="N73" s="159">
        <f t="shared" si="14"/>
        <v>988.2999999999993</v>
      </c>
      <c r="O73" s="162">
        <f t="shared" si="15"/>
        <v>0.04848006200424804</v>
      </c>
      <c r="V73" s="14"/>
      <c r="W73" s="14"/>
    </row>
    <row r="74" spans="1:23" ht="15.75" customHeight="1">
      <c r="A74" s="163"/>
      <c r="B74" s="164" t="s">
        <v>11</v>
      </c>
      <c r="C74" s="164"/>
      <c r="D74" s="240"/>
      <c r="E74" s="241"/>
      <c r="F74" s="241"/>
      <c r="G74" s="241"/>
      <c r="H74" s="242"/>
      <c r="I74" s="145"/>
      <c r="J74" s="147"/>
      <c r="K74" s="147"/>
      <c r="L74" s="147"/>
      <c r="M74" s="149"/>
      <c r="N74" s="147"/>
      <c r="O74" s="150"/>
      <c r="V74" s="14"/>
      <c r="W74" s="14"/>
    </row>
    <row r="75" spans="1:23" ht="15.75" customHeight="1">
      <c r="A75" s="140"/>
      <c r="B75" s="141"/>
      <c r="C75" s="185" t="s">
        <v>39</v>
      </c>
      <c r="D75" s="152" t="s">
        <v>41</v>
      </c>
      <c r="E75" s="153" t="s">
        <v>41</v>
      </c>
      <c r="F75" s="153" t="s">
        <v>41</v>
      </c>
      <c r="G75" s="153" t="s">
        <v>41</v>
      </c>
      <c r="H75" s="154" t="s">
        <v>41</v>
      </c>
      <c r="I75" s="152" t="s">
        <v>41</v>
      </c>
      <c r="J75" s="153" t="s">
        <v>41</v>
      </c>
      <c r="K75" s="153" t="s">
        <v>41</v>
      </c>
      <c r="L75" s="153" t="s">
        <v>41</v>
      </c>
      <c r="M75" s="154" t="s">
        <v>41</v>
      </c>
      <c r="N75" s="153" t="s">
        <v>41</v>
      </c>
      <c r="O75" s="154" t="s">
        <v>41</v>
      </c>
      <c r="V75" s="14"/>
      <c r="W75" s="14"/>
    </row>
    <row r="76" spans="1:23" ht="15.75" customHeight="1">
      <c r="A76" s="140"/>
      <c r="B76" s="141"/>
      <c r="C76" s="185" t="s">
        <v>40</v>
      </c>
      <c r="D76" s="152" t="s">
        <v>41</v>
      </c>
      <c r="E76" s="153" t="s">
        <v>41</v>
      </c>
      <c r="F76" s="153" t="s">
        <v>41</v>
      </c>
      <c r="G76" s="153" t="s">
        <v>41</v>
      </c>
      <c r="H76" s="154" t="s">
        <v>41</v>
      </c>
      <c r="I76" s="152" t="s">
        <v>41</v>
      </c>
      <c r="J76" s="153" t="s">
        <v>41</v>
      </c>
      <c r="K76" s="153" t="s">
        <v>41</v>
      </c>
      <c r="L76" s="153" t="s">
        <v>41</v>
      </c>
      <c r="M76" s="154" t="s">
        <v>41</v>
      </c>
      <c r="N76" s="153" t="s">
        <v>41</v>
      </c>
      <c r="O76" s="154" t="s">
        <v>41</v>
      </c>
      <c r="V76" s="14"/>
      <c r="W76" s="14"/>
    </row>
    <row r="77" spans="1:23" ht="15.75" customHeight="1">
      <c r="A77" s="140"/>
      <c r="B77" s="141"/>
      <c r="C77" s="243" t="s">
        <v>33</v>
      </c>
      <c r="D77" s="152" t="s">
        <v>41</v>
      </c>
      <c r="E77" s="153" t="s">
        <v>41</v>
      </c>
      <c r="F77" s="153" t="s">
        <v>41</v>
      </c>
      <c r="G77" s="153" t="s">
        <v>41</v>
      </c>
      <c r="H77" s="154" t="s">
        <v>41</v>
      </c>
      <c r="I77" s="152" t="s">
        <v>41</v>
      </c>
      <c r="J77" s="153" t="s">
        <v>41</v>
      </c>
      <c r="K77" s="153" t="s">
        <v>41</v>
      </c>
      <c r="L77" s="153" t="s">
        <v>41</v>
      </c>
      <c r="M77" s="154" t="s">
        <v>41</v>
      </c>
      <c r="N77" s="153" t="s">
        <v>41</v>
      </c>
      <c r="O77" s="154" t="s">
        <v>41</v>
      </c>
      <c r="V77" s="14"/>
      <c r="W77" s="14"/>
    </row>
    <row r="78" spans="1:23" s="1" customFormat="1" ht="15.75" customHeight="1">
      <c r="A78" s="140"/>
      <c r="B78" s="141"/>
      <c r="C78" s="243" t="s">
        <v>29</v>
      </c>
      <c r="D78" s="152" t="s">
        <v>41</v>
      </c>
      <c r="E78" s="153" t="s">
        <v>41</v>
      </c>
      <c r="F78" s="153" t="s">
        <v>41</v>
      </c>
      <c r="G78" s="153" t="s">
        <v>41</v>
      </c>
      <c r="H78" s="154" t="s">
        <v>41</v>
      </c>
      <c r="I78" s="152" t="s">
        <v>41</v>
      </c>
      <c r="J78" s="153" t="s">
        <v>41</v>
      </c>
      <c r="K78" s="153" t="s">
        <v>41</v>
      </c>
      <c r="L78" s="153" t="s">
        <v>41</v>
      </c>
      <c r="M78" s="154" t="s">
        <v>41</v>
      </c>
      <c r="N78" s="153" t="s">
        <v>41</v>
      </c>
      <c r="O78" s="154" t="s">
        <v>41</v>
      </c>
      <c r="P78" s="2"/>
      <c r="Q78" s="2"/>
      <c r="R78" s="2"/>
      <c r="S78" s="2"/>
      <c r="T78" s="2"/>
      <c r="U78" s="2"/>
      <c r="V78" s="2"/>
      <c r="W78" s="2"/>
    </row>
    <row r="79" spans="1:23" s="1" customFormat="1" ht="15.75" customHeight="1" thickBot="1">
      <c r="A79" s="186"/>
      <c r="B79" s="187"/>
      <c r="C79" s="244" t="s">
        <v>34</v>
      </c>
      <c r="D79" s="205" t="s">
        <v>41</v>
      </c>
      <c r="E79" s="206" t="s">
        <v>41</v>
      </c>
      <c r="F79" s="206" t="s">
        <v>41</v>
      </c>
      <c r="G79" s="206" t="s">
        <v>41</v>
      </c>
      <c r="H79" s="207" t="s">
        <v>41</v>
      </c>
      <c r="I79" s="205" t="s">
        <v>41</v>
      </c>
      <c r="J79" s="206" t="s">
        <v>41</v>
      </c>
      <c r="K79" s="206" t="s">
        <v>41</v>
      </c>
      <c r="L79" s="206" t="s">
        <v>41</v>
      </c>
      <c r="M79" s="207" t="s">
        <v>41</v>
      </c>
      <c r="N79" s="206" t="s">
        <v>41</v>
      </c>
      <c r="O79" s="207" t="s">
        <v>41</v>
      </c>
      <c r="P79" s="2"/>
      <c r="Q79" s="2"/>
      <c r="R79" s="2"/>
      <c r="S79" s="2"/>
      <c r="T79" s="2"/>
      <c r="U79" s="2"/>
      <c r="V79" s="2"/>
      <c r="W79" s="2"/>
    </row>
    <row r="80" spans="1:23" s="13" customFormat="1" ht="21.75" customHeight="1">
      <c r="A80" s="17"/>
      <c r="B80" s="8" t="s">
        <v>21</v>
      </c>
      <c r="C80" s="1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29"/>
      <c r="P80" s="12"/>
      <c r="Q80" s="12"/>
      <c r="R80" s="12"/>
      <c r="S80" s="12"/>
      <c r="T80" s="12"/>
      <c r="U80" s="12"/>
      <c r="V80" s="12"/>
      <c r="W80" s="12"/>
    </row>
    <row r="81" spans="1:23" s="13" customFormat="1" ht="14.25" customHeight="1">
      <c r="A81" s="17"/>
      <c r="B81" s="8"/>
      <c r="C81" s="41" t="s">
        <v>80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12"/>
      <c r="Q81" s="12"/>
      <c r="R81" s="12"/>
      <c r="S81" s="12"/>
      <c r="T81" s="12"/>
      <c r="U81" s="12"/>
      <c r="V81" s="12"/>
      <c r="W81" s="12"/>
    </row>
    <row r="82" spans="3:23" s="13" customFormat="1" ht="12.75">
      <c r="C82" s="41" t="s">
        <v>59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/>
      <c r="P82" s="12"/>
      <c r="Q82" s="12"/>
      <c r="R82" s="12"/>
      <c r="S82" s="12"/>
      <c r="T82" s="12"/>
      <c r="U82" s="12"/>
      <c r="V82" s="12"/>
      <c r="W82" s="12"/>
    </row>
    <row r="83" spans="3:23" s="13" customFormat="1" ht="26.25" customHeight="1">
      <c r="C83" s="308" t="s">
        <v>101</v>
      </c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12"/>
      <c r="Q83" s="12"/>
      <c r="R83" s="12"/>
      <c r="S83" s="12"/>
      <c r="T83" s="12"/>
      <c r="U83" s="12"/>
      <c r="V83" s="12"/>
      <c r="W83" s="12"/>
    </row>
    <row r="84" spans="3:21" s="13" customFormat="1" ht="12.75">
      <c r="C84" s="45" t="s">
        <v>79</v>
      </c>
      <c r="D84" s="45"/>
      <c r="E84" s="45"/>
      <c r="F84" s="45"/>
      <c r="G84" s="45"/>
      <c r="H84" s="46"/>
      <c r="I84" s="45"/>
      <c r="J84" s="45"/>
      <c r="K84" s="45"/>
      <c r="L84" s="45"/>
      <c r="M84" s="46"/>
      <c r="N84" s="45"/>
      <c r="O84" s="46"/>
      <c r="P84" s="12"/>
      <c r="Q84" s="12"/>
      <c r="R84" s="12"/>
      <c r="S84" s="12"/>
      <c r="T84" s="12"/>
      <c r="U84" s="12"/>
    </row>
    <row r="85" spans="3:17" ht="13.5" customHeight="1">
      <c r="C85" s="306" t="s">
        <v>90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12"/>
      <c r="Q85" s="12"/>
    </row>
    <row r="86" spans="3:15" ht="12.75">
      <c r="C86" s="47" t="s">
        <v>60</v>
      </c>
      <c r="D86" s="45"/>
      <c r="E86" s="45"/>
      <c r="F86" s="45"/>
      <c r="G86" s="45"/>
      <c r="H86" s="46"/>
      <c r="I86" s="45"/>
      <c r="J86" s="45"/>
      <c r="K86" s="45"/>
      <c r="L86" s="45"/>
      <c r="M86" s="46"/>
      <c r="N86" s="45"/>
      <c r="O86" s="46"/>
    </row>
  </sheetData>
  <sheetProtection/>
  <mergeCells count="6">
    <mergeCell ref="C85:O85"/>
    <mergeCell ref="C83:O83"/>
    <mergeCell ref="N4:O4"/>
    <mergeCell ref="D5:H5"/>
    <mergeCell ref="I5:M5"/>
    <mergeCell ref="N5:O5"/>
  </mergeCells>
  <printOptions horizontalCentered="1"/>
  <pageMargins left="0.25" right="0.25" top="0.5" bottom="0.5" header="0.3" footer="0.3"/>
  <pageSetup fitToHeight="2" horizontalDpi="600" verticalDpi="600" orientation="landscape" scale="62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2015-06-25T20:06:19Z</cp:lastPrinted>
  <dcterms:created xsi:type="dcterms:W3CDTF">2003-05-29T18:39:21Z</dcterms:created>
  <dcterms:modified xsi:type="dcterms:W3CDTF">2015-06-25T20:06:30Z</dcterms:modified>
  <cp:category/>
  <cp:version/>
  <cp:contentType/>
  <cp:contentStatus/>
</cp:coreProperties>
</file>