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15180" windowHeight="883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Maryellen</author>
  </authors>
  <commentList>
    <comment ref="A7" authorId="0">
      <text>
        <r>
          <rPr>
            <sz val="8"/>
            <rFont val="Tahoma"/>
            <family val="2"/>
          </rPr>
          <t xml:space="preserve">
This is the new total amount of the contract to be paid to the employee.  This can be either an increase or decrease in salary.  </t>
        </r>
      </text>
    </comment>
    <comment ref="A9" authorId="0">
      <text>
        <r>
          <rPr>
            <sz val="8"/>
            <rFont val="Tahoma"/>
            <family val="2"/>
          </rPr>
          <t>This is the total summer accrual deducted from the employee’s salary as of today's date.  To obtain amount the following options are available:</t>
        </r>
        <r>
          <rPr>
            <b/>
            <sz val="8"/>
            <rFont val="Tahoma"/>
            <family val="2"/>
          </rPr>
          <t xml:space="preserve">
</t>
        </r>
        <r>
          <rPr>
            <sz val="8"/>
            <rFont val="Tahoma"/>
            <family val="2"/>
          </rPr>
          <t xml:space="preserve">Option 1: Run the Employee Compensation report and add the ERN NOT PAID earnings for that employee record for the number of pay periods in the contract period.  For example, if you want to calculate how the change would affect this employee in November and the employee is being paid from employee record 0, you need to run the report for the time period Sept - Oct, and add the ERN NOT PAID earnings from the report for September and October for employee record 0.  </t>
        </r>
        <r>
          <rPr>
            <b/>
            <sz val="8"/>
            <rFont val="Tahoma"/>
            <family val="2"/>
          </rPr>
          <t>Remember to enter this as a negative number as it is a deduction from the employee’s salary.</t>
        </r>
        <r>
          <rPr>
            <sz val="8"/>
            <rFont val="Tahoma"/>
            <family val="2"/>
          </rPr>
          <t xml:space="preserve">
</t>
        </r>
        <r>
          <rPr>
            <b/>
            <sz val="8"/>
            <rFont val="Tahoma"/>
            <family val="2"/>
          </rPr>
          <t xml:space="preserve">
</t>
        </r>
        <r>
          <rPr>
            <sz val="8"/>
            <rFont val="Tahoma"/>
            <family val="2"/>
          </rPr>
          <t xml:space="preserve">Option 2 - You can also obtain this information from the Payroll Register Accounting reports, but you must run this report for each relevant month to get the required information and add the ENP earnings code for each relevant month.
</t>
        </r>
        <r>
          <rPr>
            <b/>
            <sz val="8"/>
            <rFont val="Tahoma"/>
            <family val="2"/>
          </rPr>
          <t>Remember to enter this as a negative number as it is a deduction from the employee’s salary</t>
        </r>
        <r>
          <rPr>
            <sz val="8"/>
            <rFont val="Tahoma"/>
            <family val="2"/>
          </rPr>
          <t xml:space="preserve">.
</t>
        </r>
        <r>
          <rPr>
            <b/>
            <sz val="8"/>
            <rFont val="Tahoma"/>
            <family val="2"/>
          </rPr>
          <t xml:space="preserve">
</t>
        </r>
        <r>
          <rPr>
            <sz val="8"/>
            <rFont val="Tahoma"/>
            <family val="2"/>
          </rPr>
          <t xml:space="preserve">Option 3 - If there have been no previous changes to this employee's contract salary you may also obtain this amount by taking the previous full contract salary, multiply it by 25%, divide it by the number of pay periods in the contract period and multiplying it by the number of months the employee has been paid.  For example, if the employee started with a salary of $90,000 for the academic year and the salary change occurs in November, the calculation is as follows $90,000*.25 = $22,500/9 = $2500 x 2 = $5000.  </t>
        </r>
        <r>
          <rPr>
            <b/>
            <sz val="8"/>
            <rFont val="Tahoma"/>
            <family val="2"/>
          </rPr>
          <t>Remember to enter this as a negative number as it is a deduction from the employee’s salary.</t>
        </r>
        <r>
          <rPr>
            <b/>
            <sz val="8"/>
            <rFont val="Tahoma"/>
            <family val="2"/>
          </rPr>
          <t xml:space="preserve">
</t>
        </r>
      </text>
    </comment>
    <comment ref="A10" authorId="0">
      <text>
        <r>
          <rPr>
            <sz val="8"/>
            <rFont val="Tahoma"/>
            <family val="2"/>
          </rPr>
          <t xml:space="preserve">
This is the total contract amount that is still owed to the employee.</t>
        </r>
      </text>
    </comment>
    <comment ref="A14" authorId="0">
      <text>
        <r>
          <rPr>
            <b/>
            <sz val="8"/>
            <rFont val="Tahoma"/>
            <family val="2"/>
          </rPr>
          <t>Maryellen:</t>
        </r>
        <r>
          <rPr>
            <sz val="8"/>
            <rFont val="Tahoma"/>
            <family val="2"/>
          </rPr>
          <t xml:space="preserve">
This is the number of pay periods left in the contract period - from now until May.</t>
        </r>
      </text>
    </comment>
    <comment ref="A15" authorId="0">
      <text>
        <r>
          <rPr>
            <b/>
            <sz val="8"/>
            <rFont val="Tahoma"/>
            <family val="2"/>
          </rPr>
          <t>Maryellen:</t>
        </r>
        <r>
          <rPr>
            <sz val="8"/>
            <rFont val="Tahoma"/>
            <family val="2"/>
          </rPr>
          <t xml:space="preserve">
This new amount is equal to the Contract Amount Remaining divided by the number of months left in the payment period from today's date through May</t>
        </r>
      </text>
    </comment>
    <comment ref="A8" authorId="0">
      <text>
        <r>
          <rPr>
            <sz val="8"/>
            <rFont val="Tahoma"/>
            <family val="2"/>
          </rPr>
          <t xml:space="preserve">
This is the total contract salary paid to the employee as of today's date.  To obtain amount the following options are available:
Option 1: Run the Employee Compensation report and add the CONTRACT earnings for that employee record for the number of pay periods in the contract period.  For example, if you want to calculate how the change would affect this employee in November and the employee is being paid from employee record 0, you need to run the report for the time period Sept - Oct, and add the CONTRACT earnings from the report for September and October for employee record 0.  
Option 2 - You can also obtain this information from the Payroll Register Accounting reports, but you must run this report for each relevant month to get the required information and add the CRG earnings code for each relevant month.
Option 3 - If there have been no changes to this employee's salary you may also obtain this amount by taking the original full contract salary, divide it by the number of pay periods in the contract period and multiplying it by the number of months the employee has been paid.  For example, if the employee started with a salary of $90,000 for the academic year and the salary change occurs in November, the calculation is as follows $90,000/9 = $10,000 x 2 = $20,000.</t>
        </r>
      </text>
    </comment>
    <comment ref="A23" authorId="0">
      <text>
        <r>
          <rPr>
            <sz val="8"/>
            <rFont val="Tahoma"/>
            <family val="2"/>
          </rPr>
          <t xml:space="preserve">
This is the new monthly contract pay amount that will be paid through May.</t>
        </r>
      </text>
    </comment>
    <comment ref="A24" authorId="0">
      <text>
        <r>
          <rPr>
            <sz val="8"/>
            <rFont val="Tahoma"/>
            <family val="2"/>
          </rPr>
          <t xml:space="preserve">
This is the new monthly amount to be deducted from the employee's salary for the summer pay.  This amount will be deducted from the monthly contract salary through May.</t>
        </r>
      </text>
    </comment>
    <comment ref="A25" authorId="0">
      <text>
        <r>
          <rPr>
            <b/>
            <sz val="8"/>
            <rFont val="Tahoma"/>
            <family val="2"/>
          </rPr>
          <t xml:space="preserve"> </t>
        </r>
        <r>
          <rPr>
            <sz val="8"/>
            <rFont val="Tahoma"/>
            <family val="2"/>
          </rPr>
          <t xml:space="preserve">
This is the employee's new monthly gross salary.  This is the amount that will be paid to the employee each month through August.</t>
        </r>
      </text>
    </comment>
    <comment ref="A17" authorId="0">
      <text>
        <r>
          <rPr>
            <b/>
            <sz val="8"/>
            <rFont val="Tahoma"/>
            <family val="2"/>
          </rPr>
          <t>Maryellen:</t>
        </r>
        <r>
          <rPr>
            <sz val="8"/>
            <rFont val="Tahoma"/>
            <family val="2"/>
          </rPr>
          <t xml:space="preserve">
This is the new total amount of the contract to be paid to the employee.</t>
        </r>
      </text>
    </comment>
    <comment ref="A18" authorId="0">
      <text>
        <r>
          <rPr>
            <b/>
            <sz val="8"/>
            <rFont val="Tahoma"/>
            <family val="2"/>
          </rPr>
          <t>Maryellen:</t>
        </r>
        <r>
          <rPr>
            <sz val="8"/>
            <rFont val="Tahoma"/>
            <family val="2"/>
          </rPr>
          <t xml:space="preserve">
This is the current total gross salary received when the ENP is deducted from the CRG amount as of today's date.</t>
        </r>
      </text>
    </comment>
    <comment ref="A20" authorId="0">
      <text>
        <r>
          <rPr>
            <b/>
            <sz val="8"/>
            <rFont val="Tahoma"/>
            <family val="2"/>
          </rPr>
          <t>Maryellen:</t>
        </r>
        <r>
          <rPr>
            <sz val="8"/>
            <rFont val="Tahoma"/>
            <family val="2"/>
          </rPr>
          <t xml:space="preserve">
This is the number of pay periods left in the payment period through August</t>
        </r>
      </text>
    </comment>
    <comment ref="A19" authorId="0">
      <text>
        <r>
          <rPr>
            <b/>
            <sz val="8"/>
            <rFont val="Tahoma"/>
            <family val="2"/>
          </rPr>
          <t>Maryellen:</t>
        </r>
        <r>
          <rPr>
            <sz val="8"/>
            <rFont val="Tahoma"/>
            <family val="2"/>
          </rPr>
          <t xml:space="preserve">
This amount is equal to the Total Contract Amt to Be Paid minus the gross salary paid to the employee as of this date (includes CRG &amp; ENP)</t>
        </r>
      </text>
    </comment>
    <comment ref="A21" authorId="0">
      <text>
        <r>
          <rPr>
            <b/>
            <sz val="8"/>
            <rFont val="Tahoma"/>
            <family val="2"/>
          </rPr>
          <t>Maryellen:</t>
        </r>
        <r>
          <rPr>
            <sz val="8"/>
            <rFont val="Tahoma"/>
            <family val="2"/>
          </rPr>
          <t xml:space="preserve">
This will be the employee's new monthly gross salary including the ENP deduction. </t>
        </r>
      </text>
    </comment>
    <comment ref="A27" authorId="0">
      <text>
        <r>
          <rPr>
            <b/>
            <sz val="8"/>
            <rFont val="Tahoma"/>
            <family val="2"/>
          </rPr>
          <t xml:space="preserve"> </t>
        </r>
        <r>
          <rPr>
            <sz val="8"/>
            <rFont val="Tahoma"/>
            <family val="2"/>
          </rPr>
          <t xml:space="preserve">
This is the total amount that will be withheld for the employee's summer salary.</t>
        </r>
      </text>
    </comment>
  </commentList>
</comments>
</file>

<file path=xl/sharedStrings.xml><?xml version="1.0" encoding="utf-8"?>
<sst xmlns="http://schemas.openxmlformats.org/spreadsheetml/2006/main" count="26" uniqueCount="25">
  <si>
    <t xml:space="preserve"> </t>
  </si>
  <si>
    <t>November</t>
  </si>
  <si>
    <t>December</t>
  </si>
  <si>
    <t>October</t>
  </si>
  <si>
    <t>January</t>
  </si>
  <si>
    <t>February</t>
  </si>
  <si>
    <t>March</t>
  </si>
  <si>
    <t>Contract Amount Remaining</t>
  </si>
  <si>
    <t>Total Contract Amt to Be Paid</t>
  </si>
  <si>
    <t>April</t>
  </si>
  <si>
    <t>May</t>
  </si>
  <si>
    <t>New Monthly Contract Amt</t>
  </si>
  <si>
    <t>New Monthly Earned Not Paid (ENP) Amt</t>
  </si>
  <si>
    <t>New Monthly Gross Salary</t>
  </si>
  <si>
    <t xml:space="preserve">New Gross Contract Monthly Salary  </t>
  </si>
  <si>
    <t>Total Gross Salary Received (the contract (CRG) amount minus the Summer Accrual (ENP) deducted)</t>
  </si>
  <si>
    <t xml:space="preserve">Total Contract Amt to Be Paid minus Total Gross Salary Received </t>
  </si>
  <si>
    <r>
      <t xml:space="preserve">Number of Pay Periods Left in </t>
    </r>
    <r>
      <rPr>
        <b/>
        <sz val="10"/>
        <rFont val="Arial"/>
        <family val="2"/>
      </rPr>
      <t>Contract</t>
    </r>
    <r>
      <rPr>
        <sz val="10"/>
        <rFont val="Arial"/>
        <family val="0"/>
      </rPr>
      <t xml:space="preserve"> Period</t>
    </r>
  </si>
  <si>
    <r>
      <t xml:space="preserve">Pay Periods Left in </t>
    </r>
    <r>
      <rPr>
        <b/>
        <sz val="10"/>
        <rFont val="Arial"/>
        <family val="2"/>
      </rPr>
      <t>Payment</t>
    </r>
    <r>
      <rPr>
        <sz val="10"/>
        <rFont val="Arial"/>
        <family val="0"/>
      </rPr>
      <t xml:space="preserve"> Period</t>
    </r>
  </si>
  <si>
    <t>New Gross Monthly Salary (CRG &amp; ENP)</t>
  </si>
  <si>
    <t>New Total ENP Withheld</t>
  </si>
  <si>
    <t>Calculation Worksheet  9 pay 12 Salary Increases/Decreases</t>
  </si>
  <si>
    <t>Total Contract Earnings Amt Paid as of today</t>
  </si>
  <si>
    <t>Total Contract Salary to Be Paid to Employee</t>
  </si>
  <si>
    <t>Summer Salary Amount Accrued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</si>
</sst>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Tahoma"/>
      <family val="2"/>
    </font>
    <font>
      <b/>
      <sz val="8"/>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Alignment="1">
      <alignment/>
    </xf>
    <xf numFmtId="0" fontId="0" fillId="33" borderId="0" xfId="0" applyFill="1" applyAlignment="1">
      <alignment wrapText="1"/>
    </xf>
    <xf numFmtId="4" fontId="0" fillId="33" borderId="0" xfId="0" applyNumberFormat="1" applyFill="1" applyAlignment="1">
      <alignment/>
    </xf>
    <xf numFmtId="0" fontId="0" fillId="33" borderId="0" xfId="0" applyFill="1" applyAlignment="1">
      <alignment/>
    </xf>
    <xf numFmtId="4" fontId="0" fillId="0" borderId="0" xfId="0" applyNumberFormat="1" applyFill="1" applyAlignment="1">
      <alignment/>
    </xf>
    <xf numFmtId="4"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4" fontId="0" fillId="34" borderId="10" xfId="0" applyNumberFormat="1" applyFill="1" applyBorder="1" applyAlignment="1" applyProtection="1">
      <alignment/>
      <protection locked="0"/>
    </xf>
    <xf numFmtId="4" fontId="0" fillId="34" borderId="11" xfId="0" applyNumberFormat="1" applyFill="1" applyBorder="1" applyAlignment="1" applyProtection="1">
      <alignment/>
      <protection locked="0"/>
    </xf>
    <xf numFmtId="4" fontId="0" fillId="34" borderId="12" xfId="0" applyNumberFormat="1" applyFill="1" applyBorder="1" applyAlignment="1" applyProtection="1">
      <alignment/>
      <protection locked="0"/>
    </xf>
    <xf numFmtId="0" fontId="0" fillId="0" borderId="0" xfId="0" applyFill="1" applyAlignment="1">
      <alignment horizontal="center"/>
    </xf>
    <xf numFmtId="0" fontId="0" fillId="0" borderId="0" xfId="0" applyFill="1" applyAlignment="1">
      <alignment/>
    </xf>
    <xf numFmtId="4" fontId="0" fillId="0" borderId="0" xfId="0" applyNumberFormat="1" applyFill="1" applyAlignment="1">
      <alignment horizontal="center"/>
    </xf>
    <xf numFmtId="0" fontId="0" fillId="0" borderId="0" xfId="0" applyFill="1" applyAlignment="1">
      <alignment wrapText="1"/>
    </xf>
    <xf numFmtId="3" fontId="0" fillId="0" borderId="0" xfId="0" applyNumberFormat="1" applyFill="1" applyAlignment="1" applyProtection="1">
      <alignment/>
      <protection/>
    </xf>
    <xf numFmtId="4" fontId="0" fillId="34" borderId="13" xfId="0" applyNumberFormat="1" applyFill="1" applyBorder="1" applyAlignment="1" applyProtection="1">
      <alignment/>
      <protection locked="0"/>
    </xf>
    <xf numFmtId="4" fontId="0" fillId="34" borderId="14" xfId="0" applyNumberFormat="1" applyFill="1" applyBorder="1" applyAlignment="1" applyProtection="1">
      <alignment/>
      <protection locked="0"/>
    </xf>
    <xf numFmtId="4" fontId="0" fillId="34" borderId="15" xfId="0" applyNumberFormat="1" applyFill="1" applyBorder="1" applyAlignment="1" applyProtection="1">
      <alignment/>
      <protection locked="0"/>
    </xf>
    <xf numFmtId="0" fontId="3" fillId="0" borderId="0" xfId="0" applyFont="1" applyFill="1" applyAlignment="1">
      <alignment horizontal="center" vertic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600075</xdr:colOff>
      <xdr:row>2</xdr:row>
      <xdr:rowOff>0</xdr:rowOff>
    </xdr:to>
    <xdr:pic>
      <xdr:nvPicPr>
        <xdr:cNvPr id="1" name="Picture 1"/>
        <xdr:cNvPicPr preferRelativeResize="1">
          <a:picLocks noChangeAspect="1"/>
        </xdr:cNvPicPr>
      </xdr:nvPicPr>
      <xdr:blipFill>
        <a:blip r:embed="rId1"/>
        <a:stretch>
          <a:fillRect/>
        </a:stretch>
      </xdr:blipFill>
      <xdr:spPr>
        <a:xfrm>
          <a:off x="0" y="0"/>
          <a:ext cx="37623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M11" sqref="M11"/>
    </sheetView>
  </sheetViews>
  <sheetFormatPr defaultColWidth="10.7109375" defaultRowHeight="12.75"/>
  <cols>
    <col min="1" max="1" width="22.00390625" style="12" bestFit="1" customWidth="1"/>
    <col min="2" max="5" width="12.7109375" style="4" bestFit="1" customWidth="1"/>
    <col min="6" max="6" width="11.7109375" style="4" bestFit="1" customWidth="1"/>
    <col min="7" max="7" width="12.7109375" style="4" bestFit="1" customWidth="1"/>
    <col min="8" max="9" width="13.8515625" style="4" bestFit="1" customWidth="1"/>
    <col min="10" max="16384" width="10.7109375" style="12" customWidth="1"/>
  </cols>
  <sheetData>
    <row r="1" spans="1:9" ht="52.5" customHeight="1">
      <c r="A1" s="20"/>
      <c r="B1" s="20"/>
      <c r="C1" s="20"/>
      <c r="D1" s="20"/>
      <c r="E1" s="20"/>
      <c r="F1" s="20"/>
      <c r="G1" s="20"/>
      <c r="H1" s="20"/>
      <c r="I1" s="20"/>
    </row>
    <row r="2" spans="1:9" ht="24" customHeight="1">
      <c r="A2" s="20"/>
      <c r="B2" s="20"/>
      <c r="C2" s="20"/>
      <c r="D2" s="20"/>
      <c r="E2" s="20"/>
      <c r="F2" s="20"/>
      <c r="G2" s="20"/>
      <c r="H2" s="20"/>
      <c r="I2" s="20"/>
    </row>
    <row r="3" spans="1:9" ht="19.5" customHeight="1">
      <c r="A3" s="19" t="s">
        <v>21</v>
      </c>
      <c r="B3" s="19"/>
      <c r="C3" s="19"/>
      <c r="D3" s="19"/>
      <c r="E3" s="19"/>
      <c r="F3" s="19"/>
      <c r="G3" s="19"/>
      <c r="H3" s="19"/>
      <c r="I3" s="19"/>
    </row>
    <row r="4" ht="12.75"/>
    <row r="5" spans="1:9" s="11" customFormat="1" ht="12.75">
      <c r="A5" s="11" t="s">
        <v>0</v>
      </c>
      <c r="B5" s="13" t="s">
        <v>3</v>
      </c>
      <c r="C5" s="13" t="s">
        <v>1</v>
      </c>
      <c r="D5" s="13" t="s">
        <v>2</v>
      </c>
      <c r="E5" s="13" t="s">
        <v>4</v>
      </c>
      <c r="F5" s="13" t="s">
        <v>5</v>
      </c>
      <c r="G5" s="13" t="s">
        <v>6</v>
      </c>
      <c r="H5" s="13" t="s">
        <v>9</v>
      </c>
      <c r="I5" s="13" t="s">
        <v>10</v>
      </c>
    </row>
    <row r="6" ht="13.5" thickBot="1"/>
    <row r="7" spans="1:9" ht="38.25">
      <c r="A7" s="14" t="s">
        <v>23</v>
      </c>
      <c r="B7" s="8"/>
      <c r="C7" s="8">
        <v>0</v>
      </c>
      <c r="D7" s="8">
        <v>0</v>
      </c>
      <c r="E7" s="8">
        <v>0</v>
      </c>
      <c r="F7" s="8">
        <v>0</v>
      </c>
      <c r="G7" s="8">
        <v>0</v>
      </c>
      <c r="H7" s="8">
        <v>0</v>
      </c>
      <c r="I7" s="16">
        <v>0</v>
      </c>
    </row>
    <row r="8" spans="1:9" ht="38.25">
      <c r="A8" s="14" t="s">
        <v>22</v>
      </c>
      <c r="B8" s="9"/>
      <c r="C8" s="9">
        <v>0</v>
      </c>
      <c r="D8" s="9">
        <v>0</v>
      </c>
      <c r="E8" s="9">
        <v>0</v>
      </c>
      <c r="F8" s="9">
        <v>0</v>
      </c>
      <c r="G8" s="9">
        <v>0</v>
      </c>
      <c r="H8" s="9">
        <v>0</v>
      </c>
      <c r="I8" s="17">
        <v>0</v>
      </c>
    </row>
    <row r="9" spans="1:9" ht="26.25" thickBot="1">
      <c r="A9" s="14" t="s">
        <v>24</v>
      </c>
      <c r="B9" s="10"/>
      <c r="C9" s="10">
        <v>0</v>
      </c>
      <c r="D9" s="10">
        <v>0</v>
      </c>
      <c r="E9" s="10">
        <v>0</v>
      </c>
      <c r="F9" s="10">
        <v>0</v>
      </c>
      <c r="G9" s="10">
        <v>0</v>
      </c>
      <c r="H9" s="10">
        <v>0</v>
      </c>
      <c r="I9" s="18">
        <v>0</v>
      </c>
    </row>
    <row r="10" spans="1:9" ht="25.5">
      <c r="A10" s="14" t="s">
        <v>7</v>
      </c>
      <c r="B10" s="4">
        <f>IF(B8&gt;0,B7-B8,0)</f>
        <v>0</v>
      </c>
      <c r="C10" s="4">
        <f aca="true" t="shared" si="0" ref="C10:I10">IF(C8&gt;0,C7-C8,0)</f>
        <v>0</v>
      </c>
      <c r="D10" s="4">
        <f t="shared" si="0"/>
        <v>0</v>
      </c>
      <c r="E10" s="4">
        <f t="shared" si="0"/>
        <v>0</v>
      </c>
      <c r="F10" s="4">
        <f t="shared" si="0"/>
        <v>0</v>
      </c>
      <c r="G10" s="4">
        <f t="shared" si="0"/>
        <v>0</v>
      </c>
      <c r="H10" s="4">
        <f t="shared" si="0"/>
        <v>0</v>
      </c>
      <c r="I10" s="4">
        <f t="shared" si="0"/>
        <v>0</v>
      </c>
    </row>
    <row r="11" spans="1:9" ht="12.75">
      <c r="A11" s="1"/>
      <c r="B11" s="2"/>
      <c r="C11" s="2"/>
      <c r="D11" s="2"/>
      <c r="E11" s="2"/>
      <c r="F11" s="2"/>
      <c r="G11" s="2"/>
      <c r="H11" s="2"/>
      <c r="I11" s="2"/>
    </row>
    <row r="12" spans="1:9" ht="12" customHeight="1">
      <c r="A12" s="1"/>
      <c r="B12" s="2"/>
      <c r="C12" s="2"/>
      <c r="D12" s="2"/>
      <c r="E12" s="2"/>
      <c r="F12" s="2"/>
      <c r="G12" s="2"/>
      <c r="H12" s="2"/>
      <c r="I12" s="2"/>
    </row>
    <row r="13" spans="1:9" s="6" customFormat="1" ht="25.5">
      <c r="A13" s="7" t="s">
        <v>7</v>
      </c>
      <c r="B13" s="5">
        <f aca="true" t="shared" si="1" ref="B13:I13">IF(B10&gt;0,B7-B8,0)</f>
        <v>0</v>
      </c>
      <c r="C13" s="5">
        <f t="shared" si="1"/>
        <v>0</v>
      </c>
      <c r="D13" s="5">
        <f t="shared" si="1"/>
        <v>0</v>
      </c>
      <c r="E13" s="5">
        <f t="shared" si="1"/>
        <v>0</v>
      </c>
      <c r="F13" s="5">
        <f t="shared" si="1"/>
        <v>0</v>
      </c>
      <c r="G13" s="5">
        <f t="shared" si="1"/>
        <v>0</v>
      </c>
      <c r="H13" s="5">
        <f t="shared" si="1"/>
        <v>0</v>
      </c>
      <c r="I13" s="5">
        <f t="shared" si="1"/>
        <v>0</v>
      </c>
    </row>
    <row r="14" spans="1:9" s="6" customFormat="1" ht="38.25">
      <c r="A14" s="7" t="s">
        <v>17</v>
      </c>
      <c r="B14" s="15">
        <v>8</v>
      </c>
      <c r="C14" s="15">
        <v>7</v>
      </c>
      <c r="D14" s="15">
        <v>6</v>
      </c>
      <c r="E14" s="15">
        <v>5</v>
      </c>
      <c r="F14" s="15">
        <v>4</v>
      </c>
      <c r="G14" s="15">
        <v>3</v>
      </c>
      <c r="H14" s="15">
        <v>2</v>
      </c>
      <c r="I14" s="15">
        <v>1</v>
      </c>
    </row>
    <row r="15" spans="1:9" s="6" customFormat="1" ht="25.5">
      <c r="A15" s="7" t="s">
        <v>14</v>
      </c>
      <c r="B15" s="5">
        <f>IF(B10&gt;0,(B13/8),0)</f>
        <v>0</v>
      </c>
      <c r="C15" s="5">
        <f>IF(C10&gt;0,(C13/7),0)</f>
        <v>0</v>
      </c>
      <c r="D15" s="5">
        <f>IF(D10&gt;0,(D13/6),0)</f>
        <v>0</v>
      </c>
      <c r="E15" s="5">
        <f>IF(E10&gt;0,(E13/5),0)</f>
        <v>0</v>
      </c>
      <c r="F15" s="5">
        <f>IF(F10&gt;0,(F13/4),0)</f>
        <v>0</v>
      </c>
      <c r="G15" s="5">
        <f>IF(G10&gt;0,(G13/3),0)</f>
        <v>0</v>
      </c>
      <c r="H15" s="5">
        <f>IF(H10&gt;0,(H13/2),0)</f>
        <v>0</v>
      </c>
      <c r="I15" s="5">
        <f>IF(I10&gt;0,(I13/1),0)</f>
        <v>0</v>
      </c>
    </row>
    <row r="16" spans="1:9" s="6" customFormat="1" ht="12.75">
      <c r="A16" s="7"/>
      <c r="B16" s="5"/>
      <c r="C16" s="5"/>
      <c r="D16" s="5"/>
      <c r="E16" s="5"/>
      <c r="F16" s="5"/>
      <c r="G16" s="5"/>
      <c r="H16" s="5"/>
      <c r="I16" s="5"/>
    </row>
    <row r="17" spans="1:9" s="6" customFormat="1" ht="25.5">
      <c r="A17" s="7" t="s">
        <v>8</v>
      </c>
      <c r="B17" s="5">
        <f>IF(B13&gt;0,B7,0)</f>
        <v>0</v>
      </c>
      <c r="C17" s="5">
        <f aca="true" t="shared" si="2" ref="C17:I17">IF(C13&gt;0,C7,0)</f>
        <v>0</v>
      </c>
      <c r="D17" s="5">
        <f t="shared" si="2"/>
        <v>0</v>
      </c>
      <c r="E17" s="5">
        <f t="shared" si="2"/>
        <v>0</v>
      </c>
      <c r="F17" s="5">
        <f t="shared" si="2"/>
        <v>0</v>
      </c>
      <c r="G17" s="5">
        <f t="shared" si="2"/>
        <v>0</v>
      </c>
      <c r="H17" s="5">
        <f t="shared" si="2"/>
        <v>0</v>
      </c>
      <c r="I17" s="5">
        <f t="shared" si="2"/>
        <v>0</v>
      </c>
    </row>
    <row r="18" spans="1:9" s="6" customFormat="1" ht="76.5">
      <c r="A18" s="7" t="s">
        <v>15</v>
      </c>
      <c r="B18" s="5">
        <f>IF(B7&gt;0,B8+B9,0)</f>
        <v>0</v>
      </c>
      <c r="C18" s="5">
        <f aca="true" t="shared" si="3" ref="C18:I18">IF(C7&gt;0,C8+C9,0)</f>
        <v>0</v>
      </c>
      <c r="D18" s="5">
        <f t="shared" si="3"/>
        <v>0</v>
      </c>
      <c r="E18" s="5">
        <f t="shared" si="3"/>
        <v>0</v>
      </c>
      <c r="F18" s="5">
        <f t="shared" si="3"/>
        <v>0</v>
      </c>
      <c r="G18" s="5">
        <f t="shared" si="3"/>
        <v>0</v>
      </c>
      <c r="H18" s="5">
        <f t="shared" si="3"/>
        <v>0</v>
      </c>
      <c r="I18" s="5">
        <f t="shared" si="3"/>
        <v>0</v>
      </c>
    </row>
    <row r="19" spans="1:9" s="6" customFormat="1" ht="38.25">
      <c r="A19" s="7" t="s">
        <v>16</v>
      </c>
      <c r="B19" s="5">
        <f>IF(B13&gt;0,B17-B18,0)</f>
        <v>0</v>
      </c>
      <c r="C19" s="5">
        <f aca="true" t="shared" si="4" ref="C19:I19">IF(C13&gt;0,C17-C18,0)</f>
        <v>0</v>
      </c>
      <c r="D19" s="5">
        <f t="shared" si="4"/>
        <v>0</v>
      </c>
      <c r="E19" s="5">
        <f t="shared" si="4"/>
        <v>0</v>
      </c>
      <c r="F19" s="5">
        <f t="shared" si="4"/>
        <v>0</v>
      </c>
      <c r="G19" s="5">
        <f t="shared" si="4"/>
        <v>0</v>
      </c>
      <c r="H19" s="5">
        <f t="shared" si="4"/>
        <v>0</v>
      </c>
      <c r="I19" s="5">
        <f t="shared" si="4"/>
        <v>0</v>
      </c>
    </row>
    <row r="20" spans="1:9" s="6" customFormat="1" ht="25.5">
      <c r="A20" s="7" t="s">
        <v>18</v>
      </c>
      <c r="B20" s="5">
        <v>11</v>
      </c>
      <c r="C20" s="5">
        <v>10</v>
      </c>
      <c r="D20" s="5">
        <v>9</v>
      </c>
      <c r="E20" s="5">
        <v>8</v>
      </c>
      <c r="F20" s="5">
        <v>7</v>
      </c>
      <c r="G20" s="5">
        <v>6</v>
      </c>
      <c r="H20" s="5">
        <v>5</v>
      </c>
      <c r="I20" s="5">
        <v>4</v>
      </c>
    </row>
    <row r="21" spans="1:9" s="6" customFormat="1" ht="25.5">
      <c r="A21" s="7" t="s">
        <v>19</v>
      </c>
      <c r="B21" s="5">
        <f>IF(B19&gt;0,B19/B20,0)</f>
        <v>0</v>
      </c>
      <c r="C21" s="5">
        <f aca="true" t="shared" si="5" ref="C21:I21">IF(C19&gt;0,C19/C20,0)</f>
        <v>0</v>
      </c>
      <c r="D21" s="5">
        <f t="shared" si="5"/>
        <v>0</v>
      </c>
      <c r="E21" s="5">
        <f t="shared" si="5"/>
        <v>0</v>
      </c>
      <c r="F21" s="5">
        <f t="shared" si="5"/>
        <v>0</v>
      </c>
      <c r="G21" s="5">
        <f t="shared" si="5"/>
        <v>0</v>
      </c>
      <c r="H21" s="5">
        <f t="shared" si="5"/>
        <v>0</v>
      </c>
      <c r="I21" s="5">
        <f t="shared" si="5"/>
        <v>0</v>
      </c>
    </row>
    <row r="22" spans="1:9" s="6" customFormat="1" ht="12.75">
      <c r="A22" s="7"/>
      <c r="B22" s="5"/>
      <c r="C22" s="5"/>
      <c r="D22" s="5"/>
      <c r="E22" s="5"/>
      <c r="F22" s="5"/>
      <c r="G22" s="5"/>
      <c r="H22" s="5"/>
      <c r="I22" s="5"/>
    </row>
    <row r="23" spans="1:9" ht="25.5">
      <c r="A23" s="14" t="s">
        <v>11</v>
      </c>
      <c r="B23" s="4">
        <f>IF(B15&gt;0,B15,0)</f>
        <v>0</v>
      </c>
      <c r="C23" s="4">
        <f aca="true" t="shared" si="6" ref="C23:I23">IF(C15&gt;0,C15,0)</f>
        <v>0</v>
      </c>
      <c r="D23" s="4">
        <f t="shared" si="6"/>
        <v>0</v>
      </c>
      <c r="E23" s="4">
        <f t="shared" si="6"/>
        <v>0</v>
      </c>
      <c r="F23" s="4">
        <f t="shared" si="6"/>
        <v>0</v>
      </c>
      <c r="G23" s="4">
        <f t="shared" si="6"/>
        <v>0</v>
      </c>
      <c r="H23" s="4">
        <f t="shared" si="6"/>
        <v>0</v>
      </c>
      <c r="I23" s="4">
        <f t="shared" si="6"/>
        <v>0</v>
      </c>
    </row>
    <row r="24" spans="1:9" ht="25.5">
      <c r="A24" s="14" t="s">
        <v>12</v>
      </c>
      <c r="B24" s="4">
        <f>IF(B9&lt;0,(B15-B21)*-1,0)</f>
        <v>0</v>
      </c>
      <c r="C24" s="4">
        <f aca="true" t="shared" si="7" ref="C24:I24">IF(C9&lt;0,(C15-C21)*-1,0)</f>
        <v>0</v>
      </c>
      <c r="D24" s="4">
        <f t="shared" si="7"/>
        <v>0</v>
      </c>
      <c r="E24" s="4">
        <f t="shared" si="7"/>
        <v>0</v>
      </c>
      <c r="F24" s="4">
        <f t="shared" si="7"/>
        <v>0</v>
      </c>
      <c r="G24" s="4">
        <f t="shared" si="7"/>
        <v>0</v>
      </c>
      <c r="H24" s="4">
        <f t="shared" si="7"/>
        <v>0</v>
      </c>
      <c r="I24" s="4">
        <f t="shared" si="7"/>
        <v>0</v>
      </c>
    </row>
    <row r="25" spans="1:9" ht="25.5">
      <c r="A25" s="14" t="s">
        <v>13</v>
      </c>
      <c r="B25" s="4">
        <f>B23+B24</f>
        <v>0</v>
      </c>
      <c r="C25" s="4">
        <f aca="true" t="shared" si="8" ref="C25:I25">C23+C24</f>
        <v>0</v>
      </c>
      <c r="D25" s="4">
        <f t="shared" si="8"/>
        <v>0</v>
      </c>
      <c r="E25" s="4">
        <f t="shared" si="8"/>
        <v>0</v>
      </c>
      <c r="F25" s="4">
        <f t="shared" si="8"/>
        <v>0</v>
      </c>
      <c r="G25" s="4">
        <f t="shared" si="8"/>
        <v>0</v>
      </c>
      <c r="H25" s="4">
        <f t="shared" si="8"/>
        <v>0</v>
      </c>
      <c r="I25" s="4">
        <f t="shared" si="8"/>
        <v>0</v>
      </c>
    </row>
    <row r="26" spans="1:9" ht="12.75">
      <c r="A26" s="3"/>
      <c r="B26" s="2"/>
      <c r="C26" s="2"/>
      <c r="D26" s="2"/>
      <c r="E26" s="2"/>
      <c r="F26" s="2"/>
      <c r="G26" s="2"/>
      <c r="H26" s="2"/>
      <c r="I26" s="2"/>
    </row>
    <row r="27" spans="1:9" ht="25.5">
      <c r="A27" s="14" t="s">
        <v>20</v>
      </c>
      <c r="B27" s="4">
        <f>IF(B24&lt;0,(B24*B14)+B9,0)</f>
        <v>0</v>
      </c>
      <c r="C27" s="4">
        <f aca="true" t="shared" si="9" ref="C27:I27">IF(C24&lt;0,(C24*C14)+C9,0)</f>
        <v>0</v>
      </c>
      <c r="D27" s="4">
        <f t="shared" si="9"/>
        <v>0</v>
      </c>
      <c r="E27" s="4">
        <f t="shared" si="9"/>
        <v>0</v>
      </c>
      <c r="F27" s="4">
        <f t="shared" si="9"/>
        <v>0</v>
      </c>
      <c r="G27" s="4">
        <f t="shared" si="9"/>
        <v>0</v>
      </c>
      <c r="H27" s="4">
        <f t="shared" si="9"/>
        <v>0</v>
      </c>
      <c r="I27" s="4">
        <f t="shared" si="9"/>
        <v>0</v>
      </c>
    </row>
  </sheetData>
  <sheetProtection/>
  <mergeCells count="2">
    <mergeCell ref="A3:I3"/>
    <mergeCell ref="A1:I2"/>
  </mergeCells>
  <printOptions/>
  <pageMargins left="0.5" right="0.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Maryellen</dc:creator>
  <cp:keywords/>
  <dc:description/>
  <cp:lastModifiedBy>Valerie Skillern</cp:lastModifiedBy>
  <cp:lastPrinted>2007-04-24T16:15:52Z</cp:lastPrinted>
  <dcterms:created xsi:type="dcterms:W3CDTF">2004-09-30T19:32:41Z</dcterms:created>
  <dcterms:modified xsi:type="dcterms:W3CDTF">2014-07-17T17:21:49Z</dcterms:modified>
  <cp:category/>
  <cp:version/>
  <cp:contentType/>
  <cp:contentStatus/>
</cp:coreProperties>
</file>