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Sponsored Research\"/>
    </mc:Choice>
  </mc:AlternateContent>
  <xr:revisionPtr revIDLastSave="0" documentId="13_ncr:1_{104987F5-1C93-44C9-BE3B-0ADA625766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Y 2026" sheetId="25" r:id="rId1"/>
    <sheet name="FY 2025" sheetId="24" r:id="rId2"/>
    <sheet name="FY 2024" sheetId="23" r:id="rId3"/>
    <sheet name="FY 2023" sheetId="22" r:id="rId4"/>
    <sheet name="FY 2022" sheetId="21" r:id="rId5"/>
    <sheet name="FY 2021" sheetId="20" r:id="rId6"/>
  </sheets>
  <definedNames>
    <definedName name="_xlnm.Print_Area" localSheetId="5">'FY 2021'!$A$1:$F$39</definedName>
    <definedName name="_xlnm.Print_Area" localSheetId="4">'FY 2022'!$A$1:$F$39</definedName>
    <definedName name="_xlnm.Print_Area" localSheetId="3">'FY 2023'!$A$1:$F$39</definedName>
    <definedName name="_xlnm.Print_Area" localSheetId="2">'FY 2024'!$A$1:$F$39</definedName>
    <definedName name="_xlnm.Print_Area" localSheetId="1">'FY 2025'!$A$1:$F$39</definedName>
    <definedName name="_xlnm.Print_Area" localSheetId="0">'FY 2026'!$A$1:$F$39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5" l="1"/>
  <c r="F11" i="25"/>
  <c r="F8" i="25"/>
  <c r="F6" i="25"/>
  <c r="E4" i="25" l="1"/>
  <c r="E15" i="25" s="1"/>
  <c r="F9" i="25"/>
  <c r="D4" i="25"/>
  <c r="D15" i="25" s="1"/>
  <c r="F10" i="25"/>
  <c r="F14" i="25"/>
  <c r="F12" i="25"/>
  <c r="F7" i="25"/>
  <c r="B4" i="25"/>
  <c r="B15" i="25" s="1"/>
  <c r="C4" i="25"/>
  <c r="C15" i="25" s="1"/>
  <c r="F5" i="25"/>
  <c r="F4" i="25" l="1"/>
  <c r="F15" i="25"/>
  <c r="F11" i="24" l="1"/>
  <c r="F8" i="24"/>
  <c r="F13" i="23"/>
  <c r="F10" i="23"/>
  <c r="F8" i="23"/>
  <c r="F7" i="23"/>
  <c r="D4" i="23"/>
  <c r="F6" i="23"/>
  <c r="F6" i="24" l="1"/>
  <c r="E4" i="24"/>
  <c r="E15" i="24" s="1"/>
  <c r="F13" i="24"/>
  <c r="C4" i="24"/>
  <c r="C15" i="24" s="1"/>
  <c r="D4" i="24"/>
  <c r="F9" i="24"/>
  <c r="F7" i="24"/>
  <c r="F10" i="24"/>
  <c r="B4" i="24"/>
  <c r="B15" i="24" s="1"/>
  <c r="F12" i="24"/>
  <c r="F5" i="24"/>
  <c r="F12" i="23"/>
  <c r="F14" i="23"/>
  <c r="D15" i="23"/>
  <c r="F9" i="23"/>
  <c r="B4" i="23"/>
  <c r="B15" i="23" s="1"/>
  <c r="C4" i="23"/>
  <c r="C15" i="23" s="1"/>
  <c r="E4" i="23"/>
  <c r="E15" i="23" s="1"/>
  <c r="F5" i="23"/>
  <c r="F11" i="23"/>
  <c r="F14" i="24" l="1"/>
  <c r="D15" i="24"/>
  <c r="F15" i="24" s="1"/>
  <c r="F4" i="24"/>
  <c r="F4" i="23"/>
  <c r="F15" i="23"/>
  <c r="D4" i="22" l="1"/>
  <c r="D15" i="22" s="1"/>
  <c r="E4" i="22"/>
  <c r="E15" i="22" s="1"/>
  <c r="F6" i="22"/>
  <c r="F8" i="22"/>
  <c r="F10" i="22"/>
  <c r="F14" i="22"/>
  <c r="F13" i="22"/>
  <c r="F12" i="22"/>
  <c r="F5" i="22"/>
  <c r="F9" i="22"/>
  <c r="C4" i="22"/>
  <c r="C15" i="22" s="1"/>
  <c r="F11" i="22"/>
  <c r="F7" i="22"/>
  <c r="B4" i="22"/>
  <c r="B15" i="22" l="1"/>
  <c r="F15" i="22" s="1"/>
  <c r="F4" i="22"/>
  <c r="F11" i="21"/>
  <c r="C4" i="21" l="1"/>
  <c r="C15" i="21" s="1"/>
  <c r="F13" i="21"/>
  <c r="F9" i="21"/>
  <c r="F12" i="21"/>
  <c r="F5" i="21"/>
  <c r="D4" i="21"/>
  <c r="D15" i="21" s="1"/>
  <c r="F6" i="21"/>
  <c r="F8" i="21"/>
  <c r="B4" i="21"/>
  <c r="E4" i="21"/>
  <c r="E15" i="21" s="1"/>
  <c r="F10" i="21"/>
  <c r="F14" i="21"/>
  <c r="F7" i="21"/>
  <c r="F4" i="21" l="1"/>
  <c r="B15" i="21"/>
  <c r="F15" i="21" s="1"/>
  <c r="F8" i="20" l="1"/>
  <c r="D4" i="20"/>
  <c r="D15" i="20" s="1"/>
  <c r="E4" i="20"/>
  <c r="E15" i="20" s="1"/>
  <c r="F14" i="20"/>
  <c r="F9" i="20"/>
  <c r="F13" i="20"/>
  <c r="F6" i="20"/>
  <c r="C4" i="20"/>
  <c r="C15" i="20" s="1"/>
  <c r="F7" i="20"/>
  <c r="F10" i="20"/>
  <c r="F11" i="20"/>
  <c r="F12" i="20"/>
  <c r="B4" i="20"/>
  <c r="B15" i="20" s="1"/>
  <c r="F5" i="20"/>
  <c r="F15" i="20" l="1"/>
  <c r="F4" i="20"/>
</calcChain>
</file>

<file path=xl/sharedStrings.xml><?xml version="1.0" encoding="utf-8"?>
<sst xmlns="http://schemas.openxmlformats.org/spreadsheetml/2006/main" count="132" uniqueCount="28">
  <si>
    <t>Education</t>
  </si>
  <si>
    <t>Federal</t>
  </si>
  <si>
    <t>Commerce</t>
  </si>
  <si>
    <t>Total</t>
  </si>
  <si>
    <t>Denver</t>
  </si>
  <si>
    <t>Boulder</t>
  </si>
  <si>
    <t>Colorado Springs</t>
  </si>
  <si>
    <t>Energy</t>
  </si>
  <si>
    <t>Other Federal</t>
  </si>
  <si>
    <t>Anschutz</t>
  </si>
  <si>
    <t>Award Sponsor</t>
  </si>
  <si>
    <t>CU total</t>
  </si>
  <si>
    <t>Veterans Affairs</t>
  </si>
  <si>
    <t>Defense</t>
  </si>
  <si>
    <t>Health and Human Services</t>
  </si>
  <si>
    <t>NASA</t>
  </si>
  <si>
    <t>National Science Foundation</t>
  </si>
  <si>
    <t>Non-Federal</t>
  </si>
  <si>
    <t>Summary prepared by CU System Institutional Research</t>
  </si>
  <si>
    <t>Source: Campus Offices of Grants &amp; Contracts</t>
  </si>
  <si>
    <t>FY 2020-21 Sponsored Research Awards</t>
  </si>
  <si>
    <t>Note: Total does not include CU Foundation gifts supporting research ($32.6 million at Boulder, $116.1 million at Anschutz)</t>
  </si>
  <si>
    <t>FY 2021-22 Sponsored Research Awards</t>
  </si>
  <si>
    <t>Note: Total does not include CU Foundation gifts supporting research</t>
  </si>
  <si>
    <t>FY 2022-23 Sponsored Research Awards</t>
  </si>
  <si>
    <t>FY 2023-24 Sponsored Research Awards</t>
  </si>
  <si>
    <t>FY 2024-25 Sponsored Research Awards</t>
  </si>
  <si>
    <t>FY 2025-26 Sponsored Research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</si>
</sst>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3" tint="0.39997558519241921"/>
      <name val="Arial"/>
      <family val="2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4" xfId="1" applyNumberFormat="1" applyFont="1" applyFill="1" applyBorder="1"/>
    <xf numFmtId="0" fontId="3" fillId="0" borderId="3" xfId="0" applyFont="1" applyBorder="1" applyAlignment="1">
      <alignment horizontal="left" indent="2"/>
    </xf>
    <xf numFmtId="164" fontId="3" fillId="0" borderId="4" xfId="1" applyNumberFormat="1" applyFont="1" applyBorder="1"/>
    <xf numFmtId="0" fontId="4" fillId="0" borderId="5" xfId="0" applyFont="1" applyBorder="1"/>
    <xf numFmtId="164" fontId="4" fillId="0" borderId="6" xfId="1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64" fontId="4" fillId="0" borderId="5" xfId="1" applyNumberFormat="1" applyFont="1" applyFill="1" applyBorder="1"/>
    <xf numFmtId="0" fontId="5" fillId="0" borderId="0" xfId="0" applyFont="1"/>
    <xf numFmtId="164" fontId="3" fillId="0" borderId="0" xfId="1" applyNumberFormat="1" applyFont="1" applyBorder="1"/>
    <xf numFmtId="164" fontId="3" fillId="0" borderId="0" xfId="1" applyNumberFormat="1" applyFont="1" applyFill="1" applyBorder="1"/>
    <xf numFmtId="3" fontId="3" fillId="0" borderId="0" xfId="0" applyNumberFormat="1" applyFont="1" applyAlignment="1">
      <alignment horizontal="left"/>
    </xf>
    <xf numFmtId="3" fontId="3" fillId="0" borderId="0" xfId="0" applyNumberFormat="1" applyFont="1"/>
    <xf numFmtId="44" fontId="6" fillId="0" borderId="0" xfId="0" applyNumberFormat="1" applyFont="1"/>
    <xf numFmtId="0" fontId="3" fillId="0" borderId="7" xfId="0" applyFont="1" applyBorder="1"/>
    <xf numFmtId="0" fontId="4" fillId="0" borderId="3" xfId="0" applyFont="1" applyBorder="1"/>
    <xf numFmtId="164" fontId="4" fillId="0" borderId="4" xfId="1" applyNumberFormat="1" applyFont="1" applyFill="1" applyBorder="1"/>
    <xf numFmtId="0" fontId="7" fillId="0" borderId="0" xfId="0" applyFont="1"/>
    <xf numFmtId="0" fontId="3" fillId="0" borderId="0" xfId="0" applyFont="1" applyAlignment="1">
      <alignment horizontal="left" vertical="top" wrapText="1"/>
    </xf>
  </cellXfs>
  <cellStyles count="3">
    <cellStyle name="Currency" xfId="1" builtinId="4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colors>
    <mruColors>
      <color rgb="FFCFB8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33CCCC"/>
                </a:solidFill>
                <a:latin typeface="Arial"/>
                <a:ea typeface="Arial"/>
                <a:cs typeface="Arial"/>
              </a:defRPr>
            </a:pPr>
            <a:r>
              <a:rPr lang="en-US">
                <a:solidFill>
                  <a:schemeClr val="tx1"/>
                </a:solidFill>
              </a:rPr>
              <a:t>FY 2025-26 Awards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7091346417518702"/>
          <c:y val="9.3237308751040249E-2"/>
          <c:w val="0.42296642770399967"/>
          <c:h val="0.8639863004929262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D81-421D-8ECC-C01AE0DDBF3D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D81-421D-8ECC-C01AE0DDBF3D}"/>
              </c:ext>
            </c:extLst>
          </c:dPt>
          <c:dPt>
            <c:idx val="2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D81-421D-8ECC-C01AE0DDBF3D}"/>
              </c:ext>
            </c:extLst>
          </c:dPt>
          <c:dPt>
            <c:idx val="3"/>
            <c:bubble3D val="0"/>
            <c:spPr>
              <a:solidFill>
                <a:schemeClr val="accent2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D81-421D-8ECC-C01AE0DDBF3D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D81-421D-8ECC-C01AE0DDBF3D}"/>
              </c:ext>
            </c:extLst>
          </c:dPt>
          <c:dPt>
            <c:idx val="5"/>
            <c:bubble3D val="0"/>
            <c:spPr>
              <a:solidFill>
                <a:srgbClr val="CFB87C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D81-421D-8ECC-C01AE0DDBF3D}"/>
              </c:ext>
            </c:extLst>
          </c:dPt>
          <c:dPt>
            <c:idx val="6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D81-421D-8ECC-C01AE0DDBF3D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D81-421D-8ECC-C01AE0DDBF3D}"/>
              </c:ext>
            </c:extLst>
          </c:dPt>
          <c:dPt>
            <c:idx val="8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D81-421D-8ECC-C01AE0DDBF3D}"/>
              </c:ext>
            </c:extLst>
          </c:dPt>
          <c:dPt>
            <c:idx val="9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D81-421D-8ECC-C01AE0DDBF3D}"/>
              </c:ext>
            </c:extLst>
          </c:dPt>
          <c:dLbls>
            <c:dLbl>
              <c:idx val="0"/>
              <c:layout>
                <c:manualLayout>
                  <c:x val="5.474616149974619E-2"/>
                  <c:y val="-8.8392508216762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81-421D-8ECC-C01AE0DDBF3D}"/>
                </c:ext>
              </c:extLst>
            </c:dLbl>
            <c:dLbl>
              <c:idx val="1"/>
              <c:layout>
                <c:manualLayout>
                  <c:x val="2.657027708721919E-2"/>
                  <c:y val="-4.326983295923684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635405071612305"/>
                      <c:h val="8.50650952944005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3D81-421D-8ECC-C01AE0DDBF3D}"/>
                </c:ext>
              </c:extLst>
            </c:dLbl>
            <c:dLbl>
              <c:idx val="2"/>
              <c:layout>
                <c:manualLayout>
                  <c:x val="4.008235438643544E-2"/>
                  <c:y val="-3.153276433925207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D81-421D-8ECC-C01AE0DDBF3D}"/>
                </c:ext>
              </c:extLst>
            </c:dLbl>
            <c:dLbl>
              <c:idx val="3"/>
              <c:layout>
                <c:manualLayout>
                  <c:x val="4.858816155443256E-2"/>
                  <c:y val="-3.0421867998207543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D81-421D-8ECC-C01AE0DDBF3D}"/>
                </c:ext>
              </c:extLst>
            </c:dLbl>
            <c:dLbl>
              <c:idx val="4"/>
              <c:layout>
                <c:manualLayout>
                  <c:x val="2.2115798957966074E-2"/>
                  <c:y val="-1.370462838486652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D81-421D-8ECC-C01AE0DDBF3D}"/>
                </c:ext>
              </c:extLst>
            </c:dLbl>
            <c:dLbl>
              <c:idx val="5"/>
              <c:layout>
                <c:manualLayout>
                  <c:x val="-0.13226856545010615"/>
                  <c:y val="-0.21320587749007977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29968700581819"/>
                      <c:h val="0.124833723295522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3D81-421D-8ECC-C01AE0DDBF3D}"/>
                </c:ext>
              </c:extLst>
            </c:dLbl>
            <c:dLbl>
              <c:idx val="6"/>
              <c:layout>
                <c:manualLayout>
                  <c:x val="-2.093369355953438E-2"/>
                  <c:y val="-4.5060673774499982E-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D81-421D-8ECC-C01AE0DDBF3D}"/>
                </c:ext>
              </c:extLst>
            </c:dLbl>
            <c:dLbl>
              <c:idx val="7"/>
              <c:layout>
                <c:manualLayout>
                  <c:x val="-4.1794962196889565E-2"/>
                  <c:y val="-2.8804493950451315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D81-421D-8ECC-C01AE0DDBF3D}"/>
                </c:ext>
              </c:extLst>
            </c:dLbl>
            <c:dLbl>
              <c:idx val="8"/>
              <c:layout>
                <c:manualLayout>
                  <c:x val="-3.0932894582207073E-2"/>
                  <c:y val="-1.5546699955188528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D81-421D-8ECC-C01AE0DDBF3D}"/>
                </c:ext>
              </c:extLst>
            </c:dLbl>
            <c:dLbl>
              <c:idx val="9"/>
              <c:layout>
                <c:manualLayout>
                  <c:x val="9.3039106924101486E-2"/>
                  <c:y val="0.2387999644274319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D81-421D-8ECC-C01AE0DDBF3D}"/>
                </c:ext>
              </c:extLst>
            </c:dLbl>
            <c:spPr>
              <a:noFill/>
              <a:ln w="25400">
                <a:noFill/>
              </a:ln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'FY 2026'!$A$5:$A$14</c:f>
              <c:strCache>
                <c:ptCount val="10"/>
                <c:pt idx="0">
                  <c:v>Commerce</c:v>
                </c:pt>
                <c:pt idx="1">
                  <c:v>Veterans Affairs</c:v>
                </c:pt>
                <c:pt idx="2">
                  <c:v>Defense</c:v>
                </c:pt>
                <c:pt idx="3">
                  <c:v>Energy</c:v>
                </c:pt>
                <c:pt idx="4">
                  <c:v>Education</c:v>
                </c:pt>
                <c:pt idx="5">
                  <c:v>Health and Human Services</c:v>
                </c:pt>
                <c:pt idx="6">
                  <c:v>NASA</c:v>
                </c:pt>
                <c:pt idx="7">
                  <c:v>National Science Foundation</c:v>
                </c:pt>
                <c:pt idx="8">
                  <c:v>Other Federal</c:v>
                </c:pt>
                <c:pt idx="9">
                  <c:v>Non-Federal</c:v>
                </c:pt>
              </c:strCache>
            </c:strRef>
          </c:cat>
          <c:val>
            <c:numRef>
              <c:f>'FY 2026'!$F$5:$F$14</c:f>
              <c:numCache>
                <c:formatCode>_("$"* #,##0_);_("$"* \(#,##0\);_("$"* "-"??_);_(@_)</c:formatCode>
                <c:ptCount val="10"/>
                <c:pt idx="0">
                  <c:v>92073415</c:v>
                </c:pt>
                <c:pt idx="1">
                  <c:v>6497798</c:v>
                </c:pt>
                <c:pt idx="2">
                  <c:v>52735908</c:v>
                </c:pt>
                <c:pt idx="3">
                  <c:v>23361783</c:v>
                </c:pt>
                <c:pt idx="4">
                  <c:v>3861459</c:v>
                </c:pt>
                <c:pt idx="5">
                  <c:v>509871473</c:v>
                </c:pt>
                <c:pt idx="6">
                  <c:v>120359501</c:v>
                </c:pt>
                <c:pt idx="7">
                  <c:v>101410568</c:v>
                </c:pt>
                <c:pt idx="8">
                  <c:v>13301268</c:v>
                </c:pt>
                <c:pt idx="9">
                  <c:v>639133566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D81-421D-8ECC-C01AE0DDBF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41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33CCCC"/>
                </a:solidFill>
                <a:latin typeface="Arial"/>
                <a:ea typeface="Arial"/>
                <a:cs typeface="Arial"/>
              </a:defRPr>
            </a:pPr>
            <a:r>
              <a:rPr lang="en-US">
                <a:solidFill>
                  <a:schemeClr val="tx1"/>
                </a:solidFill>
              </a:rPr>
              <a:t>FY 2024-25 Awards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7091346417518702"/>
          <c:y val="9.3237308751040249E-2"/>
          <c:w val="0.42296642770399967"/>
          <c:h val="0.8639863004929262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E28-4922-95AF-A20776DA8305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E28-4922-95AF-A20776DA8305}"/>
              </c:ext>
            </c:extLst>
          </c:dPt>
          <c:dPt>
            <c:idx val="2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E28-4922-95AF-A20776DA8305}"/>
              </c:ext>
            </c:extLst>
          </c:dPt>
          <c:dPt>
            <c:idx val="3"/>
            <c:bubble3D val="0"/>
            <c:spPr>
              <a:solidFill>
                <a:schemeClr val="accent2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E28-4922-95AF-A20776DA8305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E28-4922-95AF-A20776DA8305}"/>
              </c:ext>
            </c:extLst>
          </c:dPt>
          <c:dPt>
            <c:idx val="5"/>
            <c:bubble3D val="0"/>
            <c:spPr>
              <a:solidFill>
                <a:srgbClr val="CFB87C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CE28-4922-95AF-A20776DA8305}"/>
              </c:ext>
            </c:extLst>
          </c:dPt>
          <c:dPt>
            <c:idx val="6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CE28-4922-95AF-A20776DA8305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CE28-4922-95AF-A20776DA8305}"/>
              </c:ext>
            </c:extLst>
          </c:dPt>
          <c:dPt>
            <c:idx val="8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CE28-4922-95AF-A20776DA8305}"/>
              </c:ext>
            </c:extLst>
          </c:dPt>
          <c:dPt>
            <c:idx val="9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CE28-4922-95AF-A20776DA8305}"/>
              </c:ext>
            </c:extLst>
          </c:dPt>
          <c:dLbls>
            <c:dLbl>
              <c:idx val="0"/>
              <c:layout>
                <c:manualLayout>
                  <c:x val="5.474616149974619E-2"/>
                  <c:y val="-8.8392508216762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28-4922-95AF-A20776DA8305}"/>
                </c:ext>
              </c:extLst>
            </c:dLbl>
            <c:dLbl>
              <c:idx val="1"/>
              <c:layout>
                <c:manualLayout>
                  <c:x val="2.657027708721919E-2"/>
                  <c:y val="-4.326983295923684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635405071612305"/>
                      <c:h val="8.50650952944005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E28-4922-95AF-A20776DA8305}"/>
                </c:ext>
              </c:extLst>
            </c:dLbl>
            <c:dLbl>
              <c:idx val="2"/>
              <c:layout>
                <c:manualLayout>
                  <c:x val="4.008235438643544E-2"/>
                  <c:y val="-3.153276433925207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E28-4922-95AF-A20776DA8305}"/>
                </c:ext>
              </c:extLst>
            </c:dLbl>
            <c:dLbl>
              <c:idx val="3"/>
              <c:layout>
                <c:manualLayout>
                  <c:x val="4.858816155443256E-2"/>
                  <c:y val="-3.0421867998207543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28-4922-95AF-A20776DA8305}"/>
                </c:ext>
              </c:extLst>
            </c:dLbl>
            <c:dLbl>
              <c:idx val="4"/>
              <c:layout>
                <c:manualLayout>
                  <c:x val="2.2115798957966074E-2"/>
                  <c:y val="-1.370462838486652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E28-4922-95AF-A20776DA8305}"/>
                </c:ext>
              </c:extLst>
            </c:dLbl>
            <c:dLbl>
              <c:idx val="5"/>
              <c:layout>
                <c:manualLayout>
                  <c:x val="-0.13226856545010615"/>
                  <c:y val="-0.21320587749007977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29968700581819"/>
                      <c:h val="0.124833723295522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CE28-4922-95AF-A20776DA8305}"/>
                </c:ext>
              </c:extLst>
            </c:dLbl>
            <c:dLbl>
              <c:idx val="6"/>
              <c:layout>
                <c:manualLayout>
                  <c:x val="-2.093369355953438E-2"/>
                  <c:y val="-4.5060673774499982E-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E28-4922-95AF-A20776DA8305}"/>
                </c:ext>
              </c:extLst>
            </c:dLbl>
            <c:dLbl>
              <c:idx val="7"/>
              <c:layout>
                <c:manualLayout>
                  <c:x val="-4.1794962196889565E-2"/>
                  <c:y val="-2.8804493950451315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E28-4922-95AF-A20776DA8305}"/>
                </c:ext>
              </c:extLst>
            </c:dLbl>
            <c:dLbl>
              <c:idx val="8"/>
              <c:layout>
                <c:manualLayout>
                  <c:x val="-3.0932894582207073E-2"/>
                  <c:y val="-1.5546699955188528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E28-4922-95AF-A20776DA8305}"/>
                </c:ext>
              </c:extLst>
            </c:dLbl>
            <c:dLbl>
              <c:idx val="9"/>
              <c:layout>
                <c:manualLayout>
                  <c:x val="9.3039106924101486E-2"/>
                  <c:y val="0.2387999644274319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E28-4922-95AF-A20776DA8305}"/>
                </c:ext>
              </c:extLst>
            </c:dLbl>
            <c:spPr>
              <a:noFill/>
              <a:ln w="25400">
                <a:noFill/>
              </a:ln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'FY 2025'!$A$5:$A$14</c:f>
              <c:strCache>
                <c:ptCount val="10"/>
                <c:pt idx="0">
                  <c:v>Commerce</c:v>
                </c:pt>
                <c:pt idx="1">
                  <c:v>Veterans Affairs</c:v>
                </c:pt>
                <c:pt idx="2">
                  <c:v>Defense</c:v>
                </c:pt>
                <c:pt idx="3">
                  <c:v>Energy</c:v>
                </c:pt>
                <c:pt idx="4">
                  <c:v>Education</c:v>
                </c:pt>
                <c:pt idx="5">
                  <c:v>Health and Human Services</c:v>
                </c:pt>
                <c:pt idx="6">
                  <c:v>NASA</c:v>
                </c:pt>
                <c:pt idx="7">
                  <c:v>National Science Foundation</c:v>
                </c:pt>
                <c:pt idx="8">
                  <c:v>Other Federal</c:v>
                </c:pt>
                <c:pt idx="9">
                  <c:v>Non-Federal</c:v>
                </c:pt>
              </c:strCache>
            </c:strRef>
          </c:cat>
          <c:val>
            <c:numRef>
              <c:f>'FY 2025'!$F$5:$F$14</c:f>
              <c:numCache>
                <c:formatCode>_("$"* #,##0_);_("$"* \(#,##0\);_("$"* "-"??_);_(@_)</c:formatCode>
                <c:ptCount val="10"/>
                <c:pt idx="0">
                  <c:v>130177462</c:v>
                </c:pt>
                <c:pt idx="1">
                  <c:v>7964374</c:v>
                </c:pt>
                <c:pt idx="2">
                  <c:v>51115025</c:v>
                </c:pt>
                <c:pt idx="3">
                  <c:v>38454544</c:v>
                </c:pt>
                <c:pt idx="4">
                  <c:v>7461240</c:v>
                </c:pt>
                <c:pt idx="5">
                  <c:v>416251451</c:v>
                </c:pt>
                <c:pt idx="6">
                  <c:v>124744780</c:v>
                </c:pt>
                <c:pt idx="7">
                  <c:v>134966450</c:v>
                </c:pt>
                <c:pt idx="8">
                  <c:v>26690890</c:v>
                </c:pt>
                <c:pt idx="9">
                  <c:v>585115702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E28-4922-95AF-A20776DA8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41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33CCCC"/>
                </a:solidFill>
                <a:latin typeface="Arial"/>
                <a:ea typeface="Arial"/>
                <a:cs typeface="Arial"/>
              </a:defRPr>
            </a:pPr>
            <a:r>
              <a:rPr lang="en-US">
                <a:solidFill>
                  <a:schemeClr val="tx1"/>
                </a:solidFill>
              </a:rPr>
              <a:t>FY 2023-24 Awards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7091346417518702"/>
          <c:y val="9.3237308751040249E-2"/>
          <c:w val="0.42296642770399967"/>
          <c:h val="0.8639863004929262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E29D-4D1C-BF61-64DCBA4FBDAA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E29D-4D1C-BF61-64DCBA4FBDAA}"/>
              </c:ext>
            </c:extLst>
          </c:dPt>
          <c:dPt>
            <c:idx val="2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E29D-4D1C-BF61-64DCBA4FBDAA}"/>
              </c:ext>
            </c:extLst>
          </c:dPt>
          <c:dPt>
            <c:idx val="3"/>
            <c:bubble3D val="0"/>
            <c:spPr>
              <a:solidFill>
                <a:schemeClr val="accent2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29D-4D1C-BF61-64DCBA4FBDAA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E29D-4D1C-BF61-64DCBA4FBDAA}"/>
              </c:ext>
            </c:extLst>
          </c:dPt>
          <c:dPt>
            <c:idx val="5"/>
            <c:bubble3D val="0"/>
            <c:spPr>
              <a:solidFill>
                <a:srgbClr val="CFB87C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E29D-4D1C-BF61-64DCBA4FBDAA}"/>
              </c:ext>
            </c:extLst>
          </c:dPt>
          <c:dPt>
            <c:idx val="6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E29D-4D1C-BF61-64DCBA4FBDAA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E29D-4D1C-BF61-64DCBA4FBDAA}"/>
              </c:ext>
            </c:extLst>
          </c:dPt>
          <c:dPt>
            <c:idx val="8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E29D-4D1C-BF61-64DCBA4FBDAA}"/>
              </c:ext>
            </c:extLst>
          </c:dPt>
          <c:dPt>
            <c:idx val="9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E29D-4D1C-BF61-64DCBA4FBDAA}"/>
              </c:ext>
            </c:extLst>
          </c:dPt>
          <c:dLbls>
            <c:dLbl>
              <c:idx val="0"/>
              <c:layout>
                <c:manualLayout>
                  <c:x val="5.474616149974619E-2"/>
                  <c:y val="-8.8392508216762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9D-4D1C-BF61-64DCBA4FBDAA}"/>
                </c:ext>
              </c:extLst>
            </c:dLbl>
            <c:dLbl>
              <c:idx val="1"/>
              <c:layout>
                <c:manualLayout>
                  <c:x val="2.657027708721919E-2"/>
                  <c:y val="-4.326983295923684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635405071612305"/>
                      <c:h val="8.50650952944005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29D-4D1C-BF61-64DCBA4FBDAA}"/>
                </c:ext>
              </c:extLst>
            </c:dLbl>
            <c:dLbl>
              <c:idx val="2"/>
              <c:layout>
                <c:manualLayout>
                  <c:x val="4.008235438643544E-2"/>
                  <c:y val="-3.153276433925207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29D-4D1C-BF61-64DCBA4FBDAA}"/>
                </c:ext>
              </c:extLst>
            </c:dLbl>
            <c:dLbl>
              <c:idx val="3"/>
              <c:layout>
                <c:manualLayout>
                  <c:x val="4.858816155443256E-2"/>
                  <c:y val="-3.0421867998207543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29D-4D1C-BF61-64DCBA4FBDAA}"/>
                </c:ext>
              </c:extLst>
            </c:dLbl>
            <c:dLbl>
              <c:idx val="4"/>
              <c:layout>
                <c:manualLayout>
                  <c:x val="2.2115798957966074E-2"/>
                  <c:y val="-1.370462838486652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29D-4D1C-BF61-64DCBA4FBDAA}"/>
                </c:ext>
              </c:extLst>
            </c:dLbl>
            <c:dLbl>
              <c:idx val="5"/>
              <c:layout>
                <c:manualLayout>
                  <c:x val="-0.14020829601816259"/>
                  <c:y val="-0.26092823109142649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29968700581819"/>
                      <c:h val="0.124833723295522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E29D-4D1C-BF61-64DCBA4FBDAA}"/>
                </c:ext>
              </c:extLst>
            </c:dLbl>
            <c:dLbl>
              <c:idx val="6"/>
              <c:layout>
                <c:manualLayout>
                  <c:x val="-2.093369355953438E-2"/>
                  <c:y val="-4.5060673774499982E-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29D-4D1C-BF61-64DCBA4FBDAA}"/>
                </c:ext>
              </c:extLst>
            </c:dLbl>
            <c:dLbl>
              <c:idx val="7"/>
              <c:layout>
                <c:manualLayout>
                  <c:x val="-4.1794962196889565E-2"/>
                  <c:y val="-2.8804493950451315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29D-4D1C-BF61-64DCBA4FBDAA}"/>
                </c:ext>
              </c:extLst>
            </c:dLbl>
            <c:dLbl>
              <c:idx val="8"/>
              <c:layout>
                <c:manualLayout>
                  <c:x val="-3.0932894582207073E-2"/>
                  <c:y val="-1.5546699955188528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29D-4D1C-BF61-64DCBA4FBDAA}"/>
                </c:ext>
              </c:extLst>
            </c:dLbl>
            <c:dLbl>
              <c:idx val="9"/>
              <c:layout>
                <c:manualLayout>
                  <c:x val="0.11288843334424264"/>
                  <c:y val="0.23879996442743195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29D-4D1C-BF61-64DCBA4FBDAA}"/>
                </c:ext>
              </c:extLst>
            </c:dLbl>
            <c:spPr>
              <a:noFill/>
              <a:ln w="25400">
                <a:noFill/>
              </a:ln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'FY 2024'!$A$5:$A$14</c:f>
              <c:strCache>
                <c:ptCount val="10"/>
                <c:pt idx="0">
                  <c:v>Commerce</c:v>
                </c:pt>
                <c:pt idx="1">
                  <c:v>Veterans Affairs</c:v>
                </c:pt>
                <c:pt idx="2">
                  <c:v>Defense</c:v>
                </c:pt>
                <c:pt idx="3">
                  <c:v>Energy</c:v>
                </c:pt>
                <c:pt idx="4">
                  <c:v>Education</c:v>
                </c:pt>
                <c:pt idx="5">
                  <c:v>Health and Human Services</c:v>
                </c:pt>
                <c:pt idx="6">
                  <c:v>NASA</c:v>
                </c:pt>
                <c:pt idx="7">
                  <c:v>National Science Foundation</c:v>
                </c:pt>
                <c:pt idx="8">
                  <c:v>Other Federal</c:v>
                </c:pt>
                <c:pt idx="9">
                  <c:v>Non-Federal</c:v>
                </c:pt>
              </c:strCache>
            </c:strRef>
          </c:cat>
          <c:val>
            <c:numRef>
              <c:f>'FY 2024'!$F$5:$F$14</c:f>
              <c:numCache>
                <c:formatCode>_("$"* #,##0_);_("$"* \(#,##0\);_("$"* "-"??_);_(@_)</c:formatCode>
                <c:ptCount val="10"/>
                <c:pt idx="0">
                  <c:v>112891477</c:v>
                </c:pt>
                <c:pt idx="1">
                  <c:v>8004037</c:v>
                </c:pt>
                <c:pt idx="2">
                  <c:v>57802951</c:v>
                </c:pt>
                <c:pt idx="3">
                  <c:v>30667226</c:v>
                </c:pt>
                <c:pt idx="4">
                  <c:v>9300158</c:v>
                </c:pt>
                <c:pt idx="5">
                  <c:v>468875892</c:v>
                </c:pt>
                <c:pt idx="6">
                  <c:v>129868500</c:v>
                </c:pt>
                <c:pt idx="7">
                  <c:v>105545665</c:v>
                </c:pt>
                <c:pt idx="8">
                  <c:v>19796647</c:v>
                </c:pt>
                <c:pt idx="9">
                  <c:v>579707421.25999999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29D-4D1C-BF61-64DCBA4FB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41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33CCCC"/>
                </a:solidFill>
                <a:latin typeface="Arial"/>
                <a:ea typeface="Arial"/>
                <a:cs typeface="Arial"/>
              </a:defRPr>
            </a:pPr>
            <a:r>
              <a:rPr lang="en-US">
                <a:solidFill>
                  <a:schemeClr val="tx1"/>
                </a:solidFill>
              </a:rPr>
              <a:t>FY 2022-23 Awards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7091346417518702"/>
          <c:y val="9.3237308751040249E-2"/>
          <c:w val="0.42296642770399967"/>
          <c:h val="0.8639863004929262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AFF-47C5-AB66-056C8948ABDE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AFF-47C5-AB66-056C8948ABDE}"/>
              </c:ext>
            </c:extLst>
          </c:dPt>
          <c:dPt>
            <c:idx val="2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AFF-47C5-AB66-056C8948ABDE}"/>
              </c:ext>
            </c:extLst>
          </c:dPt>
          <c:dPt>
            <c:idx val="3"/>
            <c:bubble3D val="0"/>
            <c:spPr>
              <a:solidFill>
                <a:schemeClr val="accent2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AFF-47C5-AB66-056C8948ABDE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FAFF-47C5-AB66-056C8948ABDE}"/>
              </c:ext>
            </c:extLst>
          </c:dPt>
          <c:dPt>
            <c:idx val="5"/>
            <c:bubble3D val="0"/>
            <c:spPr>
              <a:solidFill>
                <a:srgbClr val="CFB87C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FAFF-47C5-AB66-056C8948ABDE}"/>
              </c:ext>
            </c:extLst>
          </c:dPt>
          <c:dPt>
            <c:idx val="6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FAFF-47C5-AB66-056C8948ABDE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FAFF-47C5-AB66-056C8948ABDE}"/>
              </c:ext>
            </c:extLst>
          </c:dPt>
          <c:dPt>
            <c:idx val="8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FAFF-47C5-AB66-056C8948ABDE}"/>
              </c:ext>
            </c:extLst>
          </c:dPt>
          <c:dPt>
            <c:idx val="9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FAFF-47C5-AB66-056C8948ABDE}"/>
              </c:ext>
            </c:extLst>
          </c:dPt>
          <c:dLbls>
            <c:dLbl>
              <c:idx val="0"/>
              <c:layout>
                <c:manualLayout>
                  <c:x val="5.474616149974619E-2"/>
                  <c:y val="-8.8392508216762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FF-47C5-AB66-056C8948ABDE}"/>
                </c:ext>
              </c:extLst>
            </c:dLbl>
            <c:dLbl>
              <c:idx val="1"/>
              <c:layout>
                <c:manualLayout>
                  <c:x val="2.657027708721919E-2"/>
                  <c:y val="-4.326983295923684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635405071612305"/>
                      <c:h val="8.50650952944005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AFF-47C5-AB66-056C8948ABDE}"/>
                </c:ext>
              </c:extLst>
            </c:dLbl>
            <c:dLbl>
              <c:idx val="2"/>
              <c:layout>
                <c:manualLayout>
                  <c:x val="4.008235438643544E-2"/>
                  <c:y val="-3.153276433925207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FF-47C5-AB66-056C8948ABDE}"/>
                </c:ext>
              </c:extLst>
            </c:dLbl>
            <c:dLbl>
              <c:idx val="3"/>
              <c:layout>
                <c:manualLayout>
                  <c:x val="4.858816155443256E-2"/>
                  <c:y val="-3.0421867998207543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FF-47C5-AB66-056C8948ABDE}"/>
                </c:ext>
              </c:extLst>
            </c:dLbl>
            <c:dLbl>
              <c:idx val="4"/>
              <c:layout>
                <c:manualLayout>
                  <c:x val="2.2115798957966074E-2"/>
                  <c:y val="-1.370462838486652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AFF-47C5-AB66-056C8948ABDE}"/>
                </c:ext>
              </c:extLst>
            </c:dLbl>
            <c:dLbl>
              <c:idx val="5"/>
              <c:layout>
                <c:manualLayout>
                  <c:x val="-0.14020829601816259"/>
                  <c:y val="-0.26092823109142649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29968700581819"/>
                      <c:h val="0.124833723295522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FAFF-47C5-AB66-056C8948ABDE}"/>
                </c:ext>
              </c:extLst>
            </c:dLbl>
            <c:dLbl>
              <c:idx val="6"/>
              <c:layout>
                <c:manualLayout>
                  <c:x val="-2.093369355953438E-2"/>
                  <c:y val="-4.5060673774499982E-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AFF-47C5-AB66-056C8948ABDE}"/>
                </c:ext>
              </c:extLst>
            </c:dLbl>
            <c:dLbl>
              <c:idx val="7"/>
              <c:layout>
                <c:manualLayout>
                  <c:x val="-4.1794962196889565E-2"/>
                  <c:y val="-2.8804493950451315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AFF-47C5-AB66-056C8948ABDE}"/>
                </c:ext>
              </c:extLst>
            </c:dLbl>
            <c:dLbl>
              <c:idx val="8"/>
              <c:layout>
                <c:manualLayout>
                  <c:x val="-3.0932894582207073E-2"/>
                  <c:y val="-1.5546699955188528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AFF-47C5-AB66-056C8948ABDE}"/>
                </c:ext>
              </c:extLst>
            </c:dLbl>
            <c:dLbl>
              <c:idx val="9"/>
              <c:layout>
                <c:manualLayout>
                  <c:x val="0.11288843334424264"/>
                  <c:y val="0.23879996442743195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AFF-47C5-AB66-056C8948ABDE}"/>
                </c:ext>
              </c:extLst>
            </c:dLbl>
            <c:spPr>
              <a:noFill/>
              <a:ln w="25400">
                <a:noFill/>
              </a:ln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'FY 2023'!$A$5:$A$14</c:f>
              <c:strCache>
                <c:ptCount val="10"/>
                <c:pt idx="0">
                  <c:v>Commerce</c:v>
                </c:pt>
                <c:pt idx="1">
                  <c:v>Veterans Affairs</c:v>
                </c:pt>
                <c:pt idx="2">
                  <c:v>Defense</c:v>
                </c:pt>
                <c:pt idx="3">
                  <c:v>Energy</c:v>
                </c:pt>
                <c:pt idx="4">
                  <c:v>Education</c:v>
                </c:pt>
                <c:pt idx="5">
                  <c:v>Health and Human Services</c:v>
                </c:pt>
                <c:pt idx="6">
                  <c:v>NASA</c:v>
                </c:pt>
                <c:pt idx="7">
                  <c:v>National Science Foundation</c:v>
                </c:pt>
                <c:pt idx="8">
                  <c:v>Other Federal</c:v>
                </c:pt>
                <c:pt idx="9">
                  <c:v>Non-Federal</c:v>
                </c:pt>
              </c:strCache>
            </c:strRef>
          </c:cat>
          <c:val>
            <c:numRef>
              <c:f>'FY 2023'!$F$5:$F$14</c:f>
              <c:numCache>
                <c:formatCode>_("$"* #,##0_);_("$"* \(#,##0\);_("$"* "-"??_);_(@_)</c:formatCode>
                <c:ptCount val="10"/>
                <c:pt idx="0">
                  <c:v>82955990</c:v>
                </c:pt>
                <c:pt idx="1">
                  <c:v>8458127</c:v>
                </c:pt>
                <c:pt idx="2">
                  <c:v>62756014</c:v>
                </c:pt>
                <c:pt idx="3">
                  <c:v>38266746</c:v>
                </c:pt>
                <c:pt idx="4">
                  <c:v>8123145</c:v>
                </c:pt>
                <c:pt idx="5">
                  <c:v>412941274</c:v>
                </c:pt>
                <c:pt idx="6">
                  <c:v>142333121</c:v>
                </c:pt>
                <c:pt idx="7">
                  <c:v>125903892</c:v>
                </c:pt>
                <c:pt idx="8">
                  <c:v>16916337</c:v>
                </c:pt>
                <c:pt idx="9">
                  <c:v>506941266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AFF-47C5-AB66-056C8948A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41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33CCCC"/>
                </a:solidFill>
                <a:latin typeface="Arial"/>
                <a:ea typeface="Arial"/>
                <a:cs typeface="Arial"/>
              </a:defRPr>
            </a:pPr>
            <a:r>
              <a:rPr lang="en-US">
                <a:solidFill>
                  <a:schemeClr val="tx1"/>
                </a:solidFill>
              </a:rPr>
              <a:t>FY 2021-22 Awards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7091346417518702"/>
          <c:y val="9.3237308751040249E-2"/>
          <c:w val="0.42296642770399967"/>
          <c:h val="0.8639863004929262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D091-4035-9C26-7A67308471EB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D091-4035-9C26-7A67308471EB}"/>
              </c:ext>
            </c:extLst>
          </c:dPt>
          <c:dPt>
            <c:idx val="2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D091-4035-9C26-7A67308471EB}"/>
              </c:ext>
            </c:extLst>
          </c:dPt>
          <c:dPt>
            <c:idx val="3"/>
            <c:bubble3D val="0"/>
            <c:spPr>
              <a:solidFill>
                <a:schemeClr val="accent2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D091-4035-9C26-7A67308471EB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D091-4035-9C26-7A67308471EB}"/>
              </c:ext>
            </c:extLst>
          </c:dPt>
          <c:dPt>
            <c:idx val="5"/>
            <c:bubble3D val="0"/>
            <c:spPr>
              <a:solidFill>
                <a:srgbClr val="CFB87C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D091-4035-9C26-7A67308471EB}"/>
              </c:ext>
            </c:extLst>
          </c:dPt>
          <c:dPt>
            <c:idx val="6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D091-4035-9C26-7A67308471EB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D091-4035-9C26-7A67308471EB}"/>
              </c:ext>
            </c:extLst>
          </c:dPt>
          <c:dPt>
            <c:idx val="8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D091-4035-9C26-7A67308471EB}"/>
              </c:ext>
            </c:extLst>
          </c:dPt>
          <c:dPt>
            <c:idx val="9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D091-4035-9C26-7A67308471EB}"/>
              </c:ext>
            </c:extLst>
          </c:dPt>
          <c:dLbls>
            <c:dLbl>
              <c:idx val="0"/>
              <c:layout>
                <c:manualLayout>
                  <c:x val="5.474616149974619E-2"/>
                  <c:y val="-8.8392508216762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91-4035-9C26-7A67308471EB}"/>
                </c:ext>
              </c:extLst>
            </c:dLbl>
            <c:dLbl>
              <c:idx val="1"/>
              <c:layout>
                <c:manualLayout>
                  <c:x val="2.657027708721919E-2"/>
                  <c:y val="-4.326983295923684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635405071612305"/>
                      <c:h val="8.50650952944005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091-4035-9C26-7A67308471EB}"/>
                </c:ext>
              </c:extLst>
            </c:dLbl>
            <c:dLbl>
              <c:idx val="2"/>
              <c:layout>
                <c:manualLayout>
                  <c:x val="4.008235438643544E-2"/>
                  <c:y val="-3.153276433925207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91-4035-9C26-7A67308471EB}"/>
                </c:ext>
              </c:extLst>
            </c:dLbl>
            <c:dLbl>
              <c:idx val="3"/>
              <c:layout>
                <c:manualLayout>
                  <c:x val="4.858816155443256E-2"/>
                  <c:y val="-3.0421867998207543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091-4035-9C26-7A67308471EB}"/>
                </c:ext>
              </c:extLst>
            </c:dLbl>
            <c:dLbl>
              <c:idx val="4"/>
              <c:layout>
                <c:manualLayout>
                  <c:x val="2.2115798957966074E-2"/>
                  <c:y val="-1.370462838486652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091-4035-9C26-7A67308471EB}"/>
                </c:ext>
              </c:extLst>
            </c:dLbl>
            <c:dLbl>
              <c:idx val="5"/>
              <c:layout>
                <c:manualLayout>
                  <c:x val="-0.15013295922823319"/>
                  <c:y val="-0.22911332869052867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091-4035-9C26-7A67308471EB}"/>
                </c:ext>
              </c:extLst>
            </c:dLbl>
            <c:dLbl>
              <c:idx val="6"/>
              <c:layout>
                <c:manualLayout>
                  <c:x val="-2.093369355953438E-2"/>
                  <c:y val="-4.5060673774499982E-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091-4035-9C26-7A67308471EB}"/>
                </c:ext>
              </c:extLst>
            </c:dLbl>
            <c:dLbl>
              <c:idx val="7"/>
              <c:layout>
                <c:manualLayout>
                  <c:x val="-4.1794962196889565E-2"/>
                  <c:y val="-2.8804493950451315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091-4035-9C26-7A67308471EB}"/>
                </c:ext>
              </c:extLst>
            </c:dLbl>
            <c:dLbl>
              <c:idx val="8"/>
              <c:layout>
                <c:manualLayout>
                  <c:x val="-3.0932894582207073E-2"/>
                  <c:y val="-1.5546699955188528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091-4035-9C26-7A67308471EB}"/>
                </c:ext>
              </c:extLst>
            </c:dLbl>
            <c:dLbl>
              <c:idx val="9"/>
              <c:layout>
                <c:manualLayout>
                  <c:x val="0.10097883749215789"/>
                  <c:y val="0.20698506202653405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091-4035-9C26-7A67308471EB}"/>
                </c:ext>
              </c:extLst>
            </c:dLbl>
            <c:spPr>
              <a:noFill/>
              <a:ln w="25400">
                <a:noFill/>
              </a:ln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'FY 2022'!$A$5:$A$14</c:f>
              <c:strCache>
                <c:ptCount val="10"/>
                <c:pt idx="0">
                  <c:v>Commerce</c:v>
                </c:pt>
                <c:pt idx="1">
                  <c:v>Veterans Affairs</c:v>
                </c:pt>
                <c:pt idx="2">
                  <c:v>Defense</c:v>
                </c:pt>
                <c:pt idx="3">
                  <c:v>Energy</c:v>
                </c:pt>
                <c:pt idx="4">
                  <c:v>Education</c:v>
                </c:pt>
                <c:pt idx="5">
                  <c:v>Health and Human Services</c:v>
                </c:pt>
                <c:pt idx="6">
                  <c:v>NASA</c:v>
                </c:pt>
                <c:pt idx="7">
                  <c:v>National Science Foundation</c:v>
                </c:pt>
                <c:pt idx="8">
                  <c:v>Other Federal</c:v>
                </c:pt>
                <c:pt idx="9">
                  <c:v>Non-Federal</c:v>
                </c:pt>
              </c:strCache>
            </c:strRef>
          </c:cat>
          <c:val>
            <c:numRef>
              <c:f>'FY 2022'!$F$5:$F$14</c:f>
              <c:numCache>
                <c:formatCode>_("$"* #,##0_);_("$"* \(#,##0\);_("$"* "-"??_);_(@_)</c:formatCode>
                <c:ptCount val="10"/>
                <c:pt idx="0">
                  <c:v>72958958</c:v>
                </c:pt>
                <c:pt idx="1">
                  <c:v>10739014</c:v>
                </c:pt>
                <c:pt idx="2">
                  <c:v>37393182</c:v>
                </c:pt>
                <c:pt idx="3">
                  <c:v>32332464</c:v>
                </c:pt>
                <c:pt idx="4">
                  <c:v>6665734</c:v>
                </c:pt>
                <c:pt idx="5">
                  <c:v>410550860</c:v>
                </c:pt>
                <c:pt idx="6">
                  <c:v>147682173</c:v>
                </c:pt>
                <c:pt idx="7">
                  <c:v>123014707</c:v>
                </c:pt>
                <c:pt idx="8">
                  <c:v>22416143</c:v>
                </c:pt>
                <c:pt idx="9">
                  <c:v>484543734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D091-4035-9C26-7A6730847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41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33CCCC"/>
                </a:solidFill>
                <a:latin typeface="Arial"/>
                <a:ea typeface="Arial"/>
                <a:cs typeface="Arial"/>
              </a:defRPr>
            </a:pPr>
            <a:r>
              <a:rPr lang="en-US">
                <a:solidFill>
                  <a:schemeClr val="tx1"/>
                </a:solidFill>
              </a:rPr>
              <a:t>FY 2020-21 Awards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7091346417518702"/>
          <c:y val="9.3237308751040249E-2"/>
          <c:w val="0.42296642770399967"/>
          <c:h val="0.8639863004929262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DA0E-4DD1-A3C1-F94E8CB89648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DA0E-4DD1-A3C1-F94E8CB89648}"/>
              </c:ext>
            </c:extLst>
          </c:dPt>
          <c:dPt>
            <c:idx val="2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DA0E-4DD1-A3C1-F94E8CB89648}"/>
              </c:ext>
            </c:extLst>
          </c:dPt>
          <c:dPt>
            <c:idx val="3"/>
            <c:bubble3D val="0"/>
            <c:spPr>
              <a:solidFill>
                <a:schemeClr val="accent2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DA0E-4DD1-A3C1-F94E8CB89648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DA0E-4DD1-A3C1-F94E8CB89648}"/>
              </c:ext>
            </c:extLst>
          </c:dPt>
          <c:dPt>
            <c:idx val="5"/>
            <c:bubble3D val="0"/>
            <c:spPr>
              <a:solidFill>
                <a:srgbClr val="CFB87C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DA0E-4DD1-A3C1-F94E8CB89648}"/>
              </c:ext>
            </c:extLst>
          </c:dPt>
          <c:dPt>
            <c:idx val="6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DA0E-4DD1-A3C1-F94E8CB8964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DA0E-4DD1-A3C1-F94E8CB89648}"/>
              </c:ext>
            </c:extLst>
          </c:dPt>
          <c:dPt>
            <c:idx val="8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DA0E-4DD1-A3C1-F94E8CB89648}"/>
              </c:ext>
            </c:extLst>
          </c:dPt>
          <c:dPt>
            <c:idx val="9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DA0E-4DD1-A3C1-F94E8CB89648}"/>
              </c:ext>
            </c:extLst>
          </c:dPt>
          <c:dLbls>
            <c:dLbl>
              <c:idx val="0"/>
              <c:layout>
                <c:manualLayout>
                  <c:x val="5.474616149974619E-2"/>
                  <c:y val="-8.8392508216762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0E-4DD1-A3C1-F94E8CB89648}"/>
                </c:ext>
              </c:extLst>
            </c:dLbl>
            <c:dLbl>
              <c:idx val="1"/>
              <c:layout>
                <c:manualLayout>
                  <c:x val="2.657027708721919E-2"/>
                  <c:y val="-4.326983295923684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635405071612305"/>
                      <c:h val="8.50650952944005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A0E-4DD1-A3C1-F94E8CB89648}"/>
                </c:ext>
              </c:extLst>
            </c:dLbl>
            <c:dLbl>
              <c:idx val="2"/>
              <c:layout>
                <c:manualLayout>
                  <c:x val="4.008235438643544E-2"/>
                  <c:y val="-3.153276433925207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0E-4DD1-A3C1-F94E8CB89648}"/>
                </c:ext>
              </c:extLst>
            </c:dLbl>
            <c:dLbl>
              <c:idx val="3"/>
              <c:layout>
                <c:manualLayout>
                  <c:x val="4.858816155443256E-2"/>
                  <c:y val="-3.0421867998207543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0E-4DD1-A3C1-F94E8CB89648}"/>
                </c:ext>
              </c:extLst>
            </c:dLbl>
            <c:dLbl>
              <c:idx val="4"/>
              <c:layout>
                <c:manualLayout>
                  <c:x val="2.2115798957966074E-2"/>
                  <c:y val="-1.370462838486652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A0E-4DD1-A3C1-F94E8CB89648}"/>
                </c:ext>
              </c:extLst>
            </c:dLbl>
            <c:dLbl>
              <c:idx val="5"/>
              <c:layout>
                <c:manualLayout>
                  <c:x val="-0.12631376752406379"/>
                  <c:y val="-0.24104391709086537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A0E-4DD1-A3C1-F94E8CB89648}"/>
                </c:ext>
              </c:extLst>
            </c:dLbl>
            <c:dLbl>
              <c:idx val="6"/>
              <c:layout>
                <c:manualLayout>
                  <c:x val="-2.093369355953438E-2"/>
                  <c:y val="-4.5060673774499982E-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A0E-4DD1-A3C1-F94E8CB89648}"/>
                </c:ext>
              </c:extLst>
            </c:dLbl>
            <c:dLbl>
              <c:idx val="7"/>
              <c:layout>
                <c:manualLayout>
                  <c:x val="-4.1794962196889565E-2"/>
                  <c:y val="-2.8804493950451315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A0E-4DD1-A3C1-F94E8CB89648}"/>
                </c:ext>
              </c:extLst>
            </c:dLbl>
            <c:dLbl>
              <c:idx val="8"/>
              <c:layout>
                <c:manualLayout>
                  <c:x val="-3.0932894582207073E-2"/>
                  <c:y val="-1.5546699955188528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A0E-4DD1-A3C1-F94E8CB89648}"/>
                </c:ext>
              </c:extLst>
            </c:dLbl>
            <c:dLbl>
              <c:idx val="9"/>
              <c:layout>
                <c:manualLayout>
                  <c:x val="0.10097883749215789"/>
                  <c:y val="0.20698506202653405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A0E-4DD1-A3C1-F94E8CB89648}"/>
                </c:ext>
              </c:extLst>
            </c:dLbl>
            <c:spPr>
              <a:noFill/>
              <a:ln w="25400">
                <a:noFill/>
              </a:ln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'FY 2021'!$A$5:$A$14</c:f>
              <c:strCache>
                <c:ptCount val="10"/>
                <c:pt idx="0">
                  <c:v>Commerce</c:v>
                </c:pt>
                <c:pt idx="1">
                  <c:v>Veterans Affairs</c:v>
                </c:pt>
                <c:pt idx="2">
                  <c:v>Defense</c:v>
                </c:pt>
                <c:pt idx="3">
                  <c:v>Energy</c:v>
                </c:pt>
                <c:pt idx="4">
                  <c:v>Education</c:v>
                </c:pt>
                <c:pt idx="5">
                  <c:v>Health and Human Services</c:v>
                </c:pt>
                <c:pt idx="6">
                  <c:v>NASA</c:v>
                </c:pt>
                <c:pt idx="7">
                  <c:v>National Science Foundation</c:v>
                </c:pt>
                <c:pt idx="8">
                  <c:v>Other Federal</c:v>
                </c:pt>
                <c:pt idx="9">
                  <c:v>Non-Federal</c:v>
                </c:pt>
              </c:strCache>
            </c:strRef>
          </c:cat>
          <c:val>
            <c:numRef>
              <c:f>'FY 2021'!$F$5:$F$14</c:f>
              <c:numCache>
                <c:formatCode>_("$"* #,##0_);_("$"* \(#,##0\);_("$"* "-"??_);_(@_)</c:formatCode>
                <c:ptCount val="10"/>
                <c:pt idx="0">
                  <c:v>78870936</c:v>
                </c:pt>
                <c:pt idx="1">
                  <c:v>9724399</c:v>
                </c:pt>
                <c:pt idx="2">
                  <c:v>59016804</c:v>
                </c:pt>
                <c:pt idx="3">
                  <c:v>28692143</c:v>
                </c:pt>
                <c:pt idx="4">
                  <c:v>8603409</c:v>
                </c:pt>
                <c:pt idx="5">
                  <c:v>387738060</c:v>
                </c:pt>
                <c:pt idx="6">
                  <c:v>148626497</c:v>
                </c:pt>
                <c:pt idx="7">
                  <c:v>125360488</c:v>
                </c:pt>
                <c:pt idx="8">
                  <c:v>23588750</c:v>
                </c:pt>
                <c:pt idx="9">
                  <c:v>426005929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DA0E-4DD1-A3C1-F94E8CB89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41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15</xdr:row>
      <xdr:rowOff>47625</xdr:rowOff>
    </xdr:from>
    <xdr:to>
      <xdr:col>5</xdr:col>
      <xdr:colOff>590550</xdr:colOff>
      <xdr:row>35</xdr:row>
      <xdr:rowOff>123825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6BDA29BD-ECC6-4685-846B-B7070C98E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15</xdr:row>
      <xdr:rowOff>47625</xdr:rowOff>
    </xdr:from>
    <xdr:to>
      <xdr:col>5</xdr:col>
      <xdr:colOff>590550</xdr:colOff>
      <xdr:row>35</xdr:row>
      <xdr:rowOff>123825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DD86B62A-A18F-4195-A76B-697C5717FD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15</xdr:row>
      <xdr:rowOff>47625</xdr:rowOff>
    </xdr:from>
    <xdr:to>
      <xdr:col>5</xdr:col>
      <xdr:colOff>590550</xdr:colOff>
      <xdr:row>35</xdr:row>
      <xdr:rowOff>123825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47686DE8-E776-4A89-BC3B-2FAFCA162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15</xdr:row>
      <xdr:rowOff>47625</xdr:rowOff>
    </xdr:from>
    <xdr:to>
      <xdr:col>5</xdr:col>
      <xdr:colOff>590550</xdr:colOff>
      <xdr:row>35</xdr:row>
      <xdr:rowOff>123825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15</xdr:row>
      <xdr:rowOff>47625</xdr:rowOff>
    </xdr:from>
    <xdr:to>
      <xdr:col>5</xdr:col>
      <xdr:colOff>590550</xdr:colOff>
      <xdr:row>35</xdr:row>
      <xdr:rowOff>123825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15</xdr:row>
      <xdr:rowOff>47625</xdr:rowOff>
    </xdr:from>
    <xdr:to>
      <xdr:col>5</xdr:col>
      <xdr:colOff>590550</xdr:colOff>
      <xdr:row>35</xdr:row>
      <xdr:rowOff>123825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98E47-8432-46CD-B21A-AF4F743CF719}">
  <dimension ref="A1:K39"/>
  <sheetViews>
    <sheetView tabSelected="1" view="pageBreakPreview" zoomScale="110" zoomScaleNormal="100" zoomScaleSheetLayoutView="110" workbookViewId="0"/>
  </sheetViews>
  <sheetFormatPr defaultRowHeight="12" x14ac:dyDescent="0.2"/>
  <cols>
    <col min="1" max="1" width="27.28515625" style="3" customWidth="1"/>
    <col min="2" max="6" width="16.42578125" style="3" customWidth="1"/>
    <col min="7" max="7" width="12.42578125" style="3" customWidth="1"/>
    <col min="8" max="8" width="14.85546875" style="3" customWidth="1"/>
    <col min="9" max="9" width="14.85546875" style="4" customWidth="1"/>
    <col min="10" max="10" width="17.140625" style="3" customWidth="1"/>
    <col min="11" max="11" width="14.85546875" style="3" customWidth="1"/>
    <col min="12" max="12" width="9.42578125" style="3" customWidth="1"/>
    <col min="13" max="13" width="25.5703125" style="3" customWidth="1"/>
    <col min="14" max="14" width="15.28515625" style="3" customWidth="1"/>
    <col min="15" max="16384" width="9.140625" style="3"/>
  </cols>
  <sheetData>
    <row r="1" spans="1:11" ht="15.75" customHeight="1" x14ac:dyDescent="0.25">
      <c r="A1" s="13" t="s">
        <v>27</v>
      </c>
      <c r="D1" s="18"/>
      <c r="E1" s="18"/>
      <c r="F1" s="22"/>
    </row>
    <row r="2" spans="1:11" ht="13.5" customHeight="1" x14ac:dyDescent="0.2">
      <c r="D2" s="19"/>
      <c r="E2" s="19"/>
    </row>
    <row r="3" spans="1:11" ht="30" customHeight="1" thickBot="1" x14ac:dyDescent="0.25">
      <c r="A3" s="11" t="s">
        <v>10</v>
      </c>
      <c r="B3" s="2" t="s">
        <v>5</v>
      </c>
      <c r="C3" s="10" t="s">
        <v>6</v>
      </c>
      <c r="D3" s="1" t="s">
        <v>4</v>
      </c>
      <c r="E3" s="1" t="s">
        <v>9</v>
      </c>
      <c r="F3" s="2" t="s">
        <v>11</v>
      </c>
    </row>
    <row r="4" spans="1:11" ht="13.5" customHeight="1" x14ac:dyDescent="0.2">
      <c r="A4" s="20" t="s">
        <v>1</v>
      </c>
      <c r="B4" s="21">
        <f>SUM(B5:B13)</f>
        <v>453582937</v>
      </c>
      <c r="C4" s="21">
        <f t="shared" ref="C4:E4" si="0">SUM(C5:C13)</f>
        <v>6878110</v>
      </c>
      <c r="D4" s="21">
        <f t="shared" si="0"/>
        <v>12021701</v>
      </c>
      <c r="E4" s="21">
        <f t="shared" si="0"/>
        <v>450990425</v>
      </c>
      <c r="F4" s="21">
        <f>B4+C4+D4+E4</f>
        <v>923473173</v>
      </c>
      <c r="I4" s="16"/>
    </row>
    <row r="5" spans="1:11" ht="13.5" customHeight="1" x14ac:dyDescent="0.2">
      <c r="A5" s="6" t="s">
        <v>2</v>
      </c>
      <c r="B5" s="7">
        <v>92073415</v>
      </c>
      <c r="C5" s="7">
        <v>0</v>
      </c>
      <c r="D5" s="7">
        <v>0</v>
      </c>
      <c r="E5" s="7">
        <v>0</v>
      </c>
      <c r="F5" s="5">
        <f t="shared" ref="F5:F15" si="1">B5+C5+D5+E5</f>
        <v>92073415</v>
      </c>
      <c r="H5" s="14"/>
      <c r="I5" s="14"/>
    </row>
    <row r="6" spans="1:11" ht="13.5" customHeight="1" x14ac:dyDescent="0.2">
      <c r="A6" s="6" t="s">
        <v>12</v>
      </c>
      <c r="B6" s="7">
        <v>0</v>
      </c>
      <c r="C6" s="7">
        <v>0</v>
      </c>
      <c r="D6" s="7">
        <v>0</v>
      </c>
      <c r="E6" s="7">
        <v>6497798</v>
      </c>
      <c r="F6" s="5">
        <f t="shared" si="1"/>
        <v>6497798</v>
      </c>
      <c r="H6" s="14"/>
      <c r="I6" s="17"/>
      <c r="J6" s="14"/>
      <c r="K6" s="15"/>
    </row>
    <row r="7" spans="1:11" ht="13.5" customHeight="1" x14ac:dyDescent="0.2">
      <c r="A7" s="6" t="s">
        <v>13</v>
      </c>
      <c r="B7" s="7">
        <v>32330510</v>
      </c>
      <c r="C7" s="7">
        <v>444342</v>
      </c>
      <c r="D7" s="7">
        <v>155111</v>
      </c>
      <c r="E7" s="7">
        <v>19805945</v>
      </c>
      <c r="F7" s="5">
        <f t="shared" si="1"/>
        <v>52735908</v>
      </c>
      <c r="H7" s="14"/>
      <c r="I7" s="14"/>
      <c r="J7" s="14"/>
      <c r="K7" s="15"/>
    </row>
    <row r="8" spans="1:11" ht="13.5" customHeight="1" x14ac:dyDescent="0.2">
      <c r="A8" s="6" t="s">
        <v>7</v>
      </c>
      <c r="B8" s="7">
        <v>22453729</v>
      </c>
      <c r="C8" s="7">
        <v>908054</v>
      </c>
      <c r="D8" s="7">
        <v>0</v>
      </c>
      <c r="E8" s="7">
        <v>0</v>
      </c>
      <c r="F8" s="5">
        <f t="shared" si="1"/>
        <v>23361783</v>
      </c>
      <c r="H8" s="14"/>
      <c r="I8" s="14"/>
      <c r="J8" s="14"/>
      <c r="K8" s="15"/>
    </row>
    <row r="9" spans="1:11" ht="13.5" customHeight="1" x14ac:dyDescent="0.2">
      <c r="A9" s="6" t="s">
        <v>0</v>
      </c>
      <c r="B9" s="7">
        <v>2627169</v>
      </c>
      <c r="C9" s="7">
        <v>384060</v>
      </c>
      <c r="D9" s="7">
        <v>850230</v>
      </c>
      <c r="E9" s="7">
        <v>0</v>
      </c>
      <c r="F9" s="5">
        <f>B9+C9+D9+E9</f>
        <v>3861459</v>
      </c>
      <c r="H9" s="14"/>
      <c r="I9" s="14"/>
      <c r="J9" s="14"/>
      <c r="K9" s="15"/>
    </row>
    <row r="10" spans="1:11" ht="13.5" customHeight="1" x14ac:dyDescent="0.2">
      <c r="A10" s="6" t="s">
        <v>14</v>
      </c>
      <c r="B10" s="7">
        <v>81945042</v>
      </c>
      <c r="C10" s="7">
        <v>1487403</v>
      </c>
      <c r="D10" s="7">
        <v>5287276</v>
      </c>
      <c r="E10" s="7">
        <v>421151752</v>
      </c>
      <c r="F10" s="5">
        <f t="shared" si="1"/>
        <v>509871473</v>
      </c>
      <c r="H10" s="14"/>
      <c r="I10" s="14"/>
      <c r="J10" s="14"/>
      <c r="K10" s="15"/>
    </row>
    <row r="11" spans="1:11" ht="13.5" customHeight="1" x14ac:dyDescent="0.2">
      <c r="A11" s="6" t="s">
        <v>15</v>
      </c>
      <c r="B11" s="7">
        <v>120359501</v>
      </c>
      <c r="C11" s="7">
        <v>0</v>
      </c>
      <c r="D11" s="7">
        <v>0</v>
      </c>
      <c r="E11" s="7">
        <v>0</v>
      </c>
      <c r="F11" s="5">
        <f t="shared" si="1"/>
        <v>120359501</v>
      </c>
      <c r="H11" s="14"/>
      <c r="I11" s="14"/>
      <c r="J11" s="14"/>
      <c r="K11" s="15"/>
    </row>
    <row r="12" spans="1:11" ht="13.5" customHeight="1" x14ac:dyDescent="0.2">
      <c r="A12" s="6" t="s">
        <v>16</v>
      </c>
      <c r="B12" s="7">
        <v>92402160</v>
      </c>
      <c r="C12" s="7">
        <v>2671640</v>
      </c>
      <c r="D12" s="7">
        <v>3568184</v>
      </c>
      <c r="E12" s="7">
        <v>2768584</v>
      </c>
      <c r="F12" s="5">
        <f t="shared" si="1"/>
        <v>101410568</v>
      </c>
      <c r="H12" s="14"/>
      <c r="I12" s="14"/>
      <c r="J12" s="14"/>
      <c r="K12" s="15"/>
    </row>
    <row r="13" spans="1:11" ht="13.5" customHeight="1" x14ac:dyDescent="0.2">
      <c r="A13" s="6" t="s">
        <v>8</v>
      </c>
      <c r="B13" s="7">
        <v>9391411</v>
      </c>
      <c r="C13" s="7">
        <v>982611</v>
      </c>
      <c r="D13" s="7">
        <v>2160900</v>
      </c>
      <c r="E13" s="7">
        <v>766346</v>
      </c>
      <c r="F13" s="5">
        <f t="shared" si="1"/>
        <v>13301268</v>
      </c>
      <c r="H13" s="14"/>
      <c r="I13" s="14"/>
      <c r="J13" s="14"/>
      <c r="K13" s="15"/>
    </row>
    <row r="14" spans="1:11" ht="13.5" customHeight="1" x14ac:dyDescent="0.2">
      <c r="A14" s="20" t="s">
        <v>17</v>
      </c>
      <c r="B14" s="21">
        <v>213430716</v>
      </c>
      <c r="C14" s="21">
        <v>4486775</v>
      </c>
      <c r="D14" s="21">
        <v>10891209</v>
      </c>
      <c r="E14" s="21">
        <v>410324866</v>
      </c>
      <c r="F14" s="21">
        <f t="shared" si="1"/>
        <v>639133566</v>
      </c>
      <c r="H14" s="15"/>
      <c r="I14" s="15"/>
      <c r="J14" s="14"/>
      <c r="K14" s="15"/>
    </row>
    <row r="15" spans="1:11" ht="13.5" customHeight="1" x14ac:dyDescent="0.2">
      <c r="A15" s="8" t="s">
        <v>3</v>
      </c>
      <c r="B15" s="9">
        <f>B4+B14</f>
        <v>667013653</v>
      </c>
      <c r="C15" s="9">
        <f t="shared" ref="C15:E15" si="2">C4+C14</f>
        <v>11364885</v>
      </c>
      <c r="D15" s="9">
        <f t="shared" si="2"/>
        <v>22912910</v>
      </c>
      <c r="E15" s="9">
        <f t="shared" si="2"/>
        <v>861315291</v>
      </c>
      <c r="F15" s="12">
        <f t="shared" si="1"/>
        <v>1562606739</v>
      </c>
    </row>
    <row r="37" spans="1:6" x14ac:dyDescent="0.2">
      <c r="A37" s="3" t="s">
        <v>18</v>
      </c>
    </row>
    <row r="38" spans="1:6" x14ac:dyDescent="0.2">
      <c r="A38" s="3" t="s">
        <v>19</v>
      </c>
    </row>
    <row r="39" spans="1:6" ht="13.5" customHeight="1" x14ac:dyDescent="0.2">
      <c r="A39" s="23" t="s">
        <v>23</v>
      </c>
      <c r="B39" s="23"/>
      <c r="C39" s="23"/>
      <c r="D39" s="23"/>
      <c r="E39" s="23"/>
      <c r="F39" s="23"/>
    </row>
  </sheetData>
  <mergeCells count="1">
    <mergeCell ref="A39:F39"/>
  </mergeCells>
  <printOptions horizontalCentered="1" verticalCentered="1"/>
  <pageMargins left="0.7" right="0.7" top="0.75" bottom="0.75" header="0.3" footer="0.3"/>
  <pageSetup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0F01-2BEE-4218-A92F-BC0799FD3AF9}">
  <dimension ref="A1:K39"/>
  <sheetViews>
    <sheetView view="pageBreakPreview" zoomScale="110" zoomScaleNormal="100" zoomScaleSheetLayoutView="110" workbookViewId="0"/>
  </sheetViews>
  <sheetFormatPr defaultRowHeight="12" x14ac:dyDescent="0.2"/>
  <cols>
    <col min="1" max="1" width="27.28515625" style="3" customWidth="1"/>
    <col min="2" max="6" width="16.42578125" style="3" customWidth="1"/>
    <col min="7" max="7" width="12.42578125" style="3" customWidth="1"/>
    <col min="8" max="8" width="14.85546875" style="3" customWidth="1"/>
    <col min="9" max="9" width="14.85546875" style="4" customWidth="1"/>
    <col min="10" max="10" width="17.140625" style="3" customWidth="1"/>
    <col min="11" max="11" width="14.85546875" style="3" customWidth="1"/>
    <col min="12" max="12" width="9.42578125" style="3" customWidth="1"/>
    <col min="13" max="13" width="25.5703125" style="3" customWidth="1"/>
    <col min="14" max="14" width="15.28515625" style="3" customWidth="1"/>
    <col min="15" max="16384" width="9.140625" style="3"/>
  </cols>
  <sheetData>
    <row r="1" spans="1:11" ht="15.75" customHeight="1" x14ac:dyDescent="0.25">
      <c r="A1" s="13" t="s">
        <v>26</v>
      </c>
      <c r="D1" s="18"/>
      <c r="E1" s="18"/>
      <c r="F1" s="22"/>
    </row>
    <row r="2" spans="1:11" ht="13.5" customHeight="1" x14ac:dyDescent="0.2">
      <c r="D2" s="19"/>
      <c r="E2" s="19"/>
    </row>
    <row r="3" spans="1:11" ht="30" customHeight="1" thickBot="1" x14ac:dyDescent="0.25">
      <c r="A3" s="11" t="s">
        <v>10</v>
      </c>
      <c r="B3" s="2" t="s">
        <v>5</v>
      </c>
      <c r="C3" s="10" t="s">
        <v>6</v>
      </c>
      <c r="D3" s="1" t="s">
        <v>4</v>
      </c>
      <c r="E3" s="1" t="s">
        <v>9</v>
      </c>
      <c r="F3" s="2" t="s">
        <v>11</v>
      </c>
    </row>
    <row r="4" spans="1:11" ht="13.5" customHeight="1" x14ac:dyDescent="0.2">
      <c r="A4" s="20" t="s">
        <v>1</v>
      </c>
      <c r="B4" s="21">
        <f>SUM(B5:B13)</f>
        <v>526840741</v>
      </c>
      <c r="C4" s="21">
        <f t="shared" ref="C4:E4" si="0">SUM(C5:C13)</f>
        <v>6681979</v>
      </c>
      <c r="D4" s="21">
        <f t="shared" si="0"/>
        <v>14464991</v>
      </c>
      <c r="E4" s="21">
        <f t="shared" si="0"/>
        <v>389838505</v>
      </c>
      <c r="F4" s="21">
        <f>B4+C4+D4+E4</f>
        <v>937826216</v>
      </c>
      <c r="I4" s="16"/>
    </row>
    <row r="5" spans="1:11" ht="13.5" customHeight="1" x14ac:dyDescent="0.2">
      <c r="A5" s="6" t="s">
        <v>2</v>
      </c>
      <c r="B5" s="7">
        <v>130177462</v>
      </c>
      <c r="C5" s="7">
        <v>0</v>
      </c>
      <c r="D5" s="7">
        <v>0</v>
      </c>
      <c r="E5" s="7">
        <v>0</v>
      </c>
      <c r="F5" s="5">
        <f t="shared" ref="F5:F15" si="1">B5+C5+D5+E5</f>
        <v>130177462</v>
      </c>
      <c r="H5" s="14"/>
      <c r="I5" s="14"/>
    </row>
    <row r="6" spans="1:11" ht="13.5" customHeight="1" x14ac:dyDescent="0.2">
      <c r="A6" s="6" t="s">
        <v>12</v>
      </c>
      <c r="B6" s="7">
        <v>0</v>
      </c>
      <c r="C6" s="7">
        <v>0</v>
      </c>
      <c r="D6" s="7">
        <v>0</v>
      </c>
      <c r="E6" s="7">
        <v>7964374</v>
      </c>
      <c r="F6" s="5">
        <f t="shared" si="1"/>
        <v>7964374</v>
      </c>
      <c r="H6" s="14"/>
      <c r="I6" s="17"/>
      <c r="J6" s="14"/>
      <c r="K6" s="15"/>
    </row>
    <row r="7" spans="1:11" ht="13.5" customHeight="1" x14ac:dyDescent="0.2">
      <c r="A7" s="6" t="s">
        <v>13</v>
      </c>
      <c r="B7" s="7">
        <v>25820262</v>
      </c>
      <c r="C7" s="7">
        <v>1525395</v>
      </c>
      <c r="D7" s="7">
        <v>495317</v>
      </c>
      <c r="E7" s="7">
        <v>23274051</v>
      </c>
      <c r="F7" s="5">
        <f t="shared" si="1"/>
        <v>51115025</v>
      </c>
      <c r="H7" s="14"/>
      <c r="I7" s="14"/>
      <c r="J7" s="14"/>
      <c r="K7" s="15"/>
    </row>
    <row r="8" spans="1:11" ht="13.5" customHeight="1" x14ac:dyDescent="0.2">
      <c r="A8" s="6" t="s">
        <v>7</v>
      </c>
      <c r="B8" s="7">
        <v>38084224</v>
      </c>
      <c r="C8" s="7">
        <v>370320</v>
      </c>
      <c r="D8" s="7">
        <v>0</v>
      </c>
      <c r="E8" s="7">
        <v>0</v>
      </c>
      <c r="F8" s="5">
        <f t="shared" si="1"/>
        <v>38454544</v>
      </c>
      <c r="H8" s="14"/>
      <c r="I8" s="14"/>
      <c r="J8" s="14"/>
      <c r="K8" s="15"/>
    </row>
    <row r="9" spans="1:11" ht="13.5" customHeight="1" x14ac:dyDescent="0.2">
      <c r="A9" s="6" t="s">
        <v>0</v>
      </c>
      <c r="B9" s="7">
        <v>2769693</v>
      </c>
      <c r="C9" s="7">
        <v>111696</v>
      </c>
      <c r="D9" s="7">
        <v>4579851</v>
      </c>
      <c r="E9" s="7">
        <v>0</v>
      </c>
      <c r="F9" s="5">
        <f>B9+C9+D9+E9</f>
        <v>7461240</v>
      </c>
      <c r="H9" s="14"/>
      <c r="I9" s="14"/>
      <c r="J9" s="14"/>
      <c r="K9" s="15"/>
    </row>
    <row r="10" spans="1:11" ht="13.5" customHeight="1" x14ac:dyDescent="0.2">
      <c r="A10" s="6" t="s">
        <v>14</v>
      </c>
      <c r="B10" s="7">
        <v>60903475</v>
      </c>
      <c r="C10" s="7">
        <v>461975</v>
      </c>
      <c r="D10" s="7">
        <v>2414567</v>
      </c>
      <c r="E10" s="7">
        <v>352471434</v>
      </c>
      <c r="F10" s="5">
        <f t="shared" si="1"/>
        <v>416251451</v>
      </c>
      <c r="H10" s="14"/>
      <c r="I10" s="14"/>
      <c r="J10" s="14"/>
      <c r="K10" s="15"/>
    </row>
    <row r="11" spans="1:11" ht="13.5" customHeight="1" x14ac:dyDescent="0.2">
      <c r="A11" s="6" t="s">
        <v>15</v>
      </c>
      <c r="B11" s="7">
        <v>124744780</v>
      </c>
      <c r="C11" s="7">
        <v>0</v>
      </c>
      <c r="D11" s="7">
        <v>0</v>
      </c>
      <c r="E11" s="7">
        <v>0</v>
      </c>
      <c r="F11" s="5">
        <f t="shared" si="1"/>
        <v>124744780</v>
      </c>
      <c r="H11" s="14"/>
      <c r="I11" s="14"/>
      <c r="J11" s="14"/>
      <c r="K11" s="15"/>
    </row>
    <row r="12" spans="1:11" ht="13.5" customHeight="1" x14ac:dyDescent="0.2">
      <c r="A12" s="6" t="s">
        <v>16</v>
      </c>
      <c r="B12" s="7">
        <v>123872711</v>
      </c>
      <c r="C12" s="7">
        <v>2595688</v>
      </c>
      <c r="D12" s="7">
        <v>4660473</v>
      </c>
      <c r="E12" s="7">
        <v>3837578</v>
      </c>
      <c r="F12" s="5">
        <f t="shared" si="1"/>
        <v>134966450</v>
      </c>
      <c r="H12" s="14"/>
      <c r="I12" s="14"/>
      <c r="J12" s="14"/>
      <c r="K12" s="15"/>
    </row>
    <row r="13" spans="1:11" ht="13.5" customHeight="1" x14ac:dyDescent="0.2">
      <c r="A13" s="6" t="s">
        <v>8</v>
      </c>
      <c r="B13" s="7">
        <v>20468134</v>
      </c>
      <c r="C13" s="7">
        <v>1616905</v>
      </c>
      <c r="D13" s="7">
        <v>2314783</v>
      </c>
      <c r="E13" s="7">
        <v>2291068</v>
      </c>
      <c r="F13" s="5">
        <f t="shared" si="1"/>
        <v>26690890</v>
      </c>
      <c r="H13" s="14"/>
      <c r="I13" s="14"/>
      <c r="J13" s="14"/>
      <c r="K13" s="15"/>
    </row>
    <row r="14" spans="1:11" ht="13.5" customHeight="1" x14ac:dyDescent="0.2">
      <c r="A14" s="20" t="s">
        <v>17</v>
      </c>
      <c r="B14" s="21">
        <v>194080734</v>
      </c>
      <c r="C14" s="21">
        <v>5820797</v>
      </c>
      <c r="D14" s="21">
        <v>13035355</v>
      </c>
      <c r="E14" s="21">
        <v>372178816</v>
      </c>
      <c r="F14" s="21">
        <f t="shared" si="1"/>
        <v>585115702</v>
      </c>
      <c r="H14" s="15"/>
      <c r="I14" s="15"/>
      <c r="J14" s="14"/>
      <c r="K14" s="15"/>
    </row>
    <row r="15" spans="1:11" ht="13.5" customHeight="1" x14ac:dyDescent="0.2">
      <c r="A15" s="8" t="s">
        <v>3</v>
      </c>
      <c r="B15" s="9">
        <f>B4+B14</f>
        <v>720921475</v>
      </c>
      <c r="C15" s="9">
        <f t="shared" ref="C15:E15" si="2">C4+C14</f>
        <v>12502776</v>
      </c>
      <c r="D15" s="9">
        <f t="shared" si="2"/>
        <v>27500346</v>
      </c>
      <c r="E15" s="9">
        <f t="shared" si="2"/>
        <v>762017321</v>
      </c>
      <c r="F15" s="12">
        <f t="shared" si="1"/>
        <v>1522941918</v>
      </c>
    </row>
    <row r="37" spans="1:6" x14ac:dyDescent="0.2">
      <c r="A37" s="3" t="s">
        <v>18</v>
      </c>
    </row>
    <row r="38" spans="1:6" x14ac:dyDescent="0.2">
      <c r="A38" s="3" t="s">
        <v>19</v>
      </c>
    </row>
    <row r="39" spans="1:6" ht="13.5" customHeight="1" x14ac:dyDescent="0.2">
      <c r="A39" s="23" t="s">
        <v>23</v>
      </c>
      <c r="B39" s="23"/>
      <c r="C39" s="23"/>
      <c r="D39" s="23"/>
      <c r="E39" s="23"/>
      <c r="F39" s="23"/>
    </row>
  </sheetData>
  <mergeCells count="1">
    <mergeCell ref="A39:F39"/>
  </mergeCells>
  <printOptions horizontalCentered="1" verticalCentered="1"/>
  <pageMargins left="0.7" right="0.7" top="0.75" bottom="0.75" header="0.3" footer="0.3"/>
  <pageSetup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48E2C-5D53-483E-9715-1A23A74FD986}">
  <dimension ref="A1:K39"/>
  <sheetViews>
    <sheetView view="pageBreakPreview" zoomScale="110" zoomScaleNormal="100" zoomScaleSheetLayoutView="110" workbookViewId="0"/>
  </sheetViews>
  <sheetFormatPr defaultRowHeight="12" x14ac:dyDescent="0.2"/>
  <cols>
    <col min="1" max="1" width="27.28515625" style="3" customWidth="1"/>
    <col min="2" max="6" width="16.42578125" style="3" customWidth="1"/>
    <col min="7" max="7" width="12.42578125" style="3" customWidth="1"/>
    <col min="8" max="8" width="14.85546875" style="3" customWidth="1"/>
    <col min="9" max="9" width="14.85546875" style="4" customWidth="1"/>
    <col min="10" max="11" width="14.85546875" style="3" customWidth="1"/>
    <col min="12" max="12" width="9.42578125" style="3" customWidth="1"/>
    <col min="13" max="16384" width="9.140625" style="3"/>
  </cols>
  <sheetData>
    <row r="1" spans="1:11" ht="15.75" customHeight="1" x14ac:dyDescent="0.25">
      <c r="A1" s="13" t="s">
        <v>25</v>
      </c>
      <c r="D1" s="18"/>
      <c r="E1" s="18"/>
    </row>
    <row r="2" spans="1:11" ht="13.5" customHeight="1" x14ac:dyDescent="0.2">
      <c r="D2" s="19"/>
      <c r="E2" s="19"/>
    </row>
    <row r="3" spans="1:11" ht="30" customHeight="1" thickBot="1" x14ac:dyDescent="0.25">
      <c r="A3" s="11" t="s">
        <v>10</v>
      </c>
      <c r="B3" s="2" t="s">
        <v>5</v>
      </c>
      <c r="C3" s="10" t="s">
        <v>6</v>
      </c>
      <c r="D3" s="1" t="s">
        <v>4</v>
      </c>
      <c r="E3" s="1" t="s">
        <v>9</v>
      </c>
      <c r="F3" s="2" t="s">
        <v>11</v>
      </c>
    </row>
    <row r="4" spans="1:11" ht="13.5" customHeight="1" x14ac:dyDescent="0.2">
      <c r="A4" s="20" t="s">
        <v>1</v>
      </c>
      <c r="B4" s="21">
        <f>SUM(B5:B13)</f>
        <v>495475859</v>
      </c>
      <c r="C4" s="21">
        <f t="shared" ref="C4:E4" si="0">SUM(C5:C13)</f>
        <v>10865115</v>
      </c>
      <c r="D4" s="21">
        <f t="shared" si="0"/>
        <v>15964229</v>
      </c>
      <c r="E4" s="21">
        <f t="shared" si="0"/>
        <v>420447350</v>
      </c>
      <c r="F4" s="21">
        <f>B4+C4+D4+E4</f>
        <v>942752553</v>
      </c>
      <c r="I4" s="16"/>
    </row>
    <row r="5" spans="1:11" ht="13.5" customHeight="1" x14ac:dyDescent="0.2">
      <c r="A5" s="6" t="s">
        <v>2</v>
      </c>
      <c r="B5" s="7">
        <v>112891477</v>
      </c>
      <c r="C5" s="7">
        <v>0</v>
      </c>
      <c r="D5" s="7">
        <v>0</v>
      </c>
      <c r="E5" s="7">
        <v>0</v>
      </c>
      <c r="F5" s="5">
        <f t="shared" ref="F5:F15" si="1">B5+C5+D5+E5</f>
        <v>112891477</v>
      </c>
      <c r="H5" s="14"/>
      <c r="I5" s="14"/>
    </row>
    <row r="6" spans="1:11" ht="13.5" customHeight="1" x14ac:dyDescent="0.2">
      <c r="A6" s="6" t="s">
        <v>12</v>
      </c>
      <c r="B6" s="7">
        <v>0</v>
      </c>
      <c r="C6" s="7">
        <v>0</v>
      </c>
      <c r="D6" s="7">
        <v>0</v>
      </c>
      <c r="E6" s="7">
        <v>8004037</v>
      </c>
      <c r="F6" s="5">
        <f t="shared" si="1"/>
        <v>8004037</v>
      </c>
      <c r="H6" s="14"/>
      <c r="I6" s="17"/>
      <c r="J6" s="14"/>
      <c r="K6" s="15"/>
    </row>
    <row r="7" spans="1:11" ht="13.5" customHeight="1" x14ac:dyDescent="0.2">
      <c r="A7" s="6" t="s">
        <v>13</v>
      </c>
      <c r="B7" s="7">
        <v>30355761</v>
      </c>
      <c r="C7" s="7">
        <v>4089359</v>
      </c>
      <c r="D7" s="7">
        <v>2468931</v>
      </c>
      <c r="E7" s="7">
        <v>20888900</v>
      </c>
      <c r="F7" s="5">
        <f t="shared" si="1"/>
        <v>57802951</v>
      </c>
      <c r="H7" s="14"/>
      <c r="I7" s="14"/>
      <c r="J7" s="14"/>
      <c r="K7" s="15"/>
    </row>
    <row r="8" spans="1:11" ht="13.5" customHeight="1" x14ac:dyDescent="0.2">
      <c r="A8" s="6" t="s">
        <v>7</v>
      </c>
      <c r="B8" s="7">
        <v>29816115</v>
      </c>
      <c r="C8" s="7">
        <v>851111</v>
      </c>
      <c r="D8" s="7">
        <v>0</v>
      </c>
      <c r="E8" s="7">
        <v>0</v>
      </c>
      <c r="F8" s="5">
        <f t="shared" si="1"/>
        <v>30667226</v>
      </c>
      <c r="H8" s="14"/>
      <c r="I8" s="14"/>
      <c r="J8" s="14"/>
      <c r="K8" s="15"/>
    </row>
    <row r="9" spans="1:11" ht="13.5" customHeight="1" x14ac:dyDescent="0.2">
      <c r="A9" s="6" t="s">
        <v>0</v>
      </c>
      <c r="B9" s="7">
        <v>4650235</v>
      </c>
      <c r="C9" s="7">
        <v>111696</v>
      </c>
      <c r="D9" s="7">
        <v>4538227</v>
      </c>
      <c r="E9" s="7">
        <v>0</v>
      </c>
      <c r="F9" s="5">
        <f>B9+C9+D9+E9</f>
        <v>9300158</v>
      </c>
      <c r="H9" s="14"/>
      <c r="I9" s="14"/>
      <c r="J9" s="14"/>
      <c r="K9" s="15"/>
    </row>
    <row r="10" spans="1:11" ht="13.5" customHeight="1" x14ac:dyDescent="0.2">
      <c r="A10" s="6" t="s">
        <v>14</v>
      </c>
      <c r="B10" s="7">
        <v>77929750</v>
      </c>
      <c r="C10" s="7">
        <v>1075473</v>
      </c>
      <c r="D10" s="7">
        <v>2124683</v>
      </c>
      <c r="E10" s="7">
        <v>387745986</v>
      </c>
      <c r="F10" s="5">
        <f t="shared" si="1"/>
        <v>468875892</v>
      </c>
      <c r="H10" s="14"/>
      <c r="I10" s="14"/>
      <c r="J10" s="14"/>
      <c r="K10" s="15"/>
    </row>
    <row r="11" spans="1:11" ht="13.5" customHeight="1" x14ac:dyDescent="0.2">
      <c r="A11" s="6" t="s">
        <v>15</v>
      </c>
      <c r="B11" s="7">
        <v>129868500</v>
      </c>
      <c r="C11" s="7">
        <v>0</v>
      </c>
      <c r="D11" s="7">
        <v>0</v>
      </c>
      <c r="E11" s="7">
        <v>0</v>
      </c>
      <c r="F11" s="5">
        <f t="shared" si="1"/>
        <v>129868500</v>
      </c>
      <c r="H11" s="14"/>
      <c r="I11" s="14"/>
      <c r="J11" s="14"/>
      <c r="K11" s="15"/>
    </row>
    <row r="12" spans="1:11" ht="13.5" customHeight="1" x14ac:dyDescent="0.2">
      <c r="A12" s="6" t="s">
        <v>16</v>
      </c>
      <c r="B12" s="7">
        <v>95210487</v>
      </c>
      <c r="C12" s="7">
        <v>3364048</v>
      </c>
      <c r="D12" s="7">
        <v>3172703</v>
      </c>
      <c r="E12" s="7">
        <v>3798427</v>
      </c>
      <c r="F12" s="5">
        <f t="shared" si="1"/>
        <v>105545665</v>
      </c>
      <c r="H12" s="14"/>
      <c r="I12" s="14"/>
      <c r="J12" s="14"/>
      <c r="K12" s="15"/>
    </row>
    <row r="13" spans="1:11" ht="13.5" customHeight="1" x14ac:dyDescent="0.2">
      <c r="A13" s="6" t="s">
        <v>8</v>
      </c>
      <c r="B13" s="7">
        <v>14753534</v>
      </c>
      <c r="C13" s="7">
        <v>1373428</v>
      </c>
      <c r="D13" s="7">
        <v>3659685</v>
      </c>
      <c r="E13" s="7">
        <v>10000</v>
      </c>
      <c r="F13" s="5">
        <f t="shared" si="1"/>
        <v>19796647</v>
      </c>
      <c r="H13" s="14"/>
      <c r="I13" s="14"/>
      <c r="J13" s="14"/>
      <c r="K13" s="15"/>
    </row>
    <row r="14" spans="1:11" ht="13.5" customHeight="1" x14ac:dyDescent="0.2">
      <c r="A14" s="20" t="s">
        <v>17</v>
      </c>
      <c r="B14" s="21">
        <v>219887254</v>
      </c>
      <c r="C14" s="21">
        <v>8111273.2599999998</v>
      </c>
      <c r="D14" s="21">
        <v>15345102</v>
      </c>
      <c r="E14" s="21">
        <v>336363792</v>
      </c>
      <c r="F14" s="21">
        <f t="shared" si="1"/>
        <v>579707421.25999999</v>
      </c>
      <c r="H14" s="15"/>
      <c r="I14" s="15"/>
      <c r="J14" s="14"/>
      <c r="K14" s="15"/>
    </row>
    <row r="15" spans="1:11" ht="13.5" customHeight="1" x14ac:dyDescent="0.2">
      <c r="A15" s="8" t="s">
        <v>3</v>
      </c>
      <c r="B15" s="9">
        <f>B4+B14</f>
        <v>715363113</v>
      </c>
      <c r="C15" s="9">
        <f t="shared" ref="C15:E15" si="2">C4+C14</f>
        <v>18976388.259999998</v>
      </c>
      <c r="D15" s="9">
        <f t="shared" si="2"/>
        <v>31309331</v>
      </c>
      <c r="E15" s="9">
        <f t="shared" si="2"/>
        <v>756811142</v>
      </c>
      <c r="F15" s="12">
        <f t="shared" si="1"/>
        <v>1522459974.26</v>
      </c>
    </row>
    <row r="37" spans="1:6" x14ac:dyDescent="0.2">
      <c r="A37" s="3" t="s">
        <v>18</v>
      </c>
    </row>
    <row r="38" spans="1:6" x14ac:dyDescent="0.2">
      <c r="A38" s="3" t="s">
        <v>19</v>
      </c>
    </row>
    <row r="39" spans="1:6" ht="13.5" customHeight="1" x14ac:dyDescent="0.2">
      <c r="A39" s="23" t="s">
        <v>23</v>
      </c>
      <c r="B39" s="23"/>
      <c r="C39" s="23"/>
      <c r="D39" s="23"/>
      <c r="E39" s="23"/>
      <c r="F39" s="23"/>
    </row>
  </sheetData>
  <mergeCells count="1">
    <mergeCell ref="A39:F39"/>
  </mergeCells>
  <printOptions horizontalCentered="1" verticalCentered="1"/>
  <pageMargins left="0.7" right="0.7" top="0.75" bottom="0.75" header="0.3" footer="0.3"/>
  <pageSetup orientation="landscape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view="pageBreakPreview" zoomScale="110" zoomScaleNormal="100" zoomScaleSheetLayoutView="110" workbookViewId="0"/>
  </sheetViews>
  <sheetFormatPr defaultRowHeight="12" x14ac:dyDescent="0.2"/>
  <cols>
    <col min="1" max="1" width="27.28515625" style="3" customWidth="1"/>
    <col min="2" max="6" width="16.42578125" style="3" customWidth="1"/>
    <col min="7" max="7" width="12.42578125" style="3" customWidth="1"/>
    <col min="8" max="8" width="14.85546875" style="3" customWidth="1"/>
    <col min="9" max="9" width="14.85546875" style="4" customWidth="1"/>
    <col min="10" max="11" width="14.85546875" style="3" customWidth="1"/>
    <col min="12" max="12" width="9.42578125" style="3" customWidth="1"/>
    <col min="13" max="16384" width="9.140625" style="3"/>
  </cols>
  <sheetData>
    <row r="1" spans="1:11" ht="15.75" customHeight="1" x14ac:dyDescent="0.25">
      <c r="A1" s="13" t="s">
        <v>24</v>
      </c>
      <c r="D1" s="18"/>
      <c r="E1" s="18"/>
    </row>
    <row r="2" spans="1:11" ht="13.5" customHeight="1" x14ac:dyDescent="0.2">
      <c r="D2" s="19"/>
      <c r="E2" s="19"/>
    </row>
    <row r="3" spans="1:11" ht="30" customHeight="1" thickBot="1" x14ac:dyDescent="0.25">
      <c r="A3" s="11" t="s">
        <v>10</v>
      </c>
      <c r="B3" s="2" t="s">
        <v>5</v>
      </c>
      <c r="C3" s="10" t="s">
        <v>6</v>
      </c>
      <c r="D3" s="1" t="s">
        <v>4</v>
      </c>
      <c r="E3" s="1" t="s">
        <v>9</v>
      </c>
      <c r="F3" s="2" t="s">
        <v>11</v>
      </c>
    </row>
    <row r="4" spans="1:11" ht="13.5" customHeight="1" x14ac:dyDescent="0.2">
      <c r="A4" s="20" t="s">
        <v>1</v>
      </c>
      <c r="B4" s="21">
        <f>SUM(B5:B13)</f>
        <v>485817667</v>
      </c>
      <c r="C4" s="21">
        <f t="shared" ref="C4:E4" si="0">SUM(C5:C13)</f>
        <v>5307003</v>
      </c>
      <c r="D4" s="21">
        <f t="shared" si="0"/>
        <v>16947521</v>
      </c>
      <c r="E4" s="21">
        <f t="shared" si="0"/>
        <v>390582455</v>
      </c>
      <c r="F4" s="21">
        <f>B4+C4+D4+E4</f>
        <v>898654646</v>
      </c>
      <c r="I4" s="16"/>
    </row>
    <row r="5" spans="1:11" ht="13.5" customHeight="1" x14ac:dyDescent="0.2">
      <c r="A5" s="6" t="s">
        <v>2</v>
      </c>
      <c r="B5" s="7">
        <v>82955990</v>
      </c>
      <c r="C5" s="7">
        <v>0</v>
      </c>
      <c r="D5" s="7">
        <v>0</v>
      </c>
      <c r="E5" s="7">
        <v>0</v>
      </c>
      <c r="F5" s="5">
        <f t="shared" ref="F5:F15" si="1">B5+C5+D5+E5</f>
        <v>82955990</v>
      </c>
      <c r="H5" s="14"/>
      <c r="I5" s="14"/>
    </row>
    <row r="6" spans="1:11" ht="13.5" customHeight="1" x14ac:dyDescent="0.2">
      <c r="A6" s="6" t="s">
        <v>12</v>
      </c>
      <c r="B6" s="7">
        <v>0</v>
      </c>
      <c r="C6" s="7">
        <v>0</v>
      </c>
      <c r="D6" s="7">
        <v>0</v>
      </c>
      <c r="E6" s="7">
        <v>8458127</v>
      </c>
      <c r="F6" s="5">
        <f t="shared" si="1"/>
        <v>8458127</v>
      </c>
      <c r="H6" s="14"/>
      <c r="I6" s="17"/>
      <c r="J6" s="14"/>
      <c r="K6" s="15"/>
    </row>
    <row r="7" spans="1:11" ht="13.5" customHeight="1" x14ac:dyDescent="0.2">
      <c r="A7" s="6" t="s">
        <v>13</v>
      </c>
      <c r="B7" s="7">
        <v>36776270</v>
      </c>
      <c r="C7" s="7">
        <v>274098</v>
      </c>
      <c r="D7" s="7">
        <v>728845</v>
      </c>
      <c r="E7" s="7">
        <v>24976801</v>
      </c>
      <c r="F7" s="5">
        <f t="shared" si="1"/>
        <v>62756014</v>
      </c>
      <c r="H7" s="14"/>
      <c r="I7" s="14"/>
      <c r="J7" s="14"/>
      <c r="K7" s="15"/>
    </row>
    <row r="8" spans="1:11" ht="13.5" customHeight="1" x14ac:dyDescent="0.2">
      <c r="A8" s="6" t="s">
        <v>7</v>
      </c>
      <c r="B8" s="7">
        <v>38266746</v>
      </c>
      <c r="C8" s="7">
        <v>0</v>
      </c>
      <c r="D8" s="7">
        <v>0</v>
      </c>
      <c r="E8" s="7">
        <v>0</v>
      </c>
      <c r="F8" s="5">
        <f t="shared" si="1"/>
        <v>38266746</v>
      </c>
      <c r="H8" s="14"/>
      <c r="I8" s="14"/>
      <c r="J8" s="14"/>
      <c r="K8" s="15"/>
    </row>
    <row r="9" spans="1:11" ht="13.5" customHeight="1" x14ac:dyDescent="0.2">
      <c r="A9" s="6" t="s">
        <v>0</v>
      </c>
      <c r="B9" s="7">
        <v>2776206</v>
      </c>
      <c r="C9" s="7">
        <v>111696</v>
      </c>
      <c r="D9" s="7">
        <v>3991079</v>
      </c>
      <c r="E9" s="7">
        <v>1244164</v>
      </c>
      <c r="F9" s="5">
        <f>B9+C9+D9+E9</f>
        <v>8123145</v>
      </c>
      <c r="H9" s="14"/>
      <c r="I9" s="14"/>
      <c r="J9" s="14"/>
      <c r="K9" s="15"/>
    </row>
    <row r="10" spans="1:11" ht="13.5" customHeight="1" x14ac:dyDescent="0.2">
      <c r="A10" s="6" t="s">
        <v>14</v>
      </c>
      <c r="B10" s="7">
        <v>57586541</v>
      </c>
      <c r="C10" s="7">
        <v>1280880</v>
      </c>
      <c r="D10" s="7">
        <v>3414054</v>
      </c>
      <c r="E10" s="7">
        <v>350659799</v>
      </c>
      <c r="F10" s="5">
        <f t="shared" si="1"/>
        <v>412941274</v>
      </c>
      <c r="H10" s="14"/>
      <c r="I10" s="14"/>
      <c r="J10" s="14"/>
      <c r="K10" s="15"/>
    </row>
    <row r="11" spans="1:11" ht="13.5" customHeight="1" x14ac:dyDescent="0.2">
      <c r="A11" s="6" t="s">
        <v>15</v>
      </c>
      <c r="B11" s="7">
        <v>142333121</v>
      </c>
      <c r="C11" s="7">
        <v>0</v>
      </c>
      <c r="D11" s="7">
        <v>0</v>
      </c>
      <c r="E11" s="7">
        <v>0</v>
      </c>
      <c r="F11" s="5">
        <f t="shared" si="1"/>
        <v>142333121</v>
      </c>
      <c r="H11" s="14"/>
      <c r="I11" s="14"/>
      <c r="J11" s="14"/>
      <c r="K11" s="15"/>
    </row>
    <row r="12" spans="1:11" ht="13.5" customHeight="1" x14ac:dyDescent="0.2">
      <c r="A12" s="6" t="s">
        <v>16</v>
      </c>
      <c r="B12" s="7">
        <v>115259633</v>
      </c>
      <c r="C12" s="7">
        <v>1858248</v>
      </c>
      <c r="D12" s="7">
        <v>5153619</v>
      </c>
      <c r="E12" s="7">
        <v>3632392</v>
      </c>
      <c r="F12" s="5">
        <f t="shared" si="1"/>
        <v>125903892</v>
      </c>
      <c r="H12" s="14"/>
      <c r="I12" s="14"/>
      <c r="J12" s="14"/>
      <c r="K12" s="15"/>
    </row>
    <row r="13" spans="1:11" ht="13.5" customHeight="1" x14ac:dyDescent="0.2">
      <c r="A13" s="6" t="s">
        <v>8</v>
      </c>
      <c r="B13" s="7">
        <v>9863160</v>
      </c>
      <c r="C13" s="7">
        <v>1782081</v>
      </c>
      <c r="D13" s="7">
        <v>3659924</v>
      </c>
      <c r="E13" s="7">
        <v>1611172</v>
      </c>
      <c r="F13" s="5">
        <f t="shared" si="1"/>
        <v>16916337</v>
      </c>
      <c r="H13" s="14"/>
      <c r="I13" s="14"/>
      <c r="J13" s="14"/>
      <c r="K13" s="15"/>
    </row>
    <row r="14" spans="1:11" ht="13.5" customHeight="1" x14ac:dyDescent="0.2">
      <c r="A14" s="20" t="s">
        <v>17</v>
      </c>
      <c r="B14" s="21">
        <v>170548464</v>
      </c>
      <c r="C14" s="21">
        <v>10536548</v>
      </c>
      <c r="D14" s="21">
        <v>11629619</v>
      </c>
      <c r="E14" s="21">
        <v>314226635</v>
      </c>
      <c r="F14" s="21">
        <f t="shared" si="1"/>
        <v>506941266</v>
      </c>
      <c r="H14" s="15"/>
      <c r="I14" s="15"/>
      <c r="J14" s="14"/>
      <c r="K14" s="15"/>
    </row>
    <row r="15" spans="1:11" ht="13.5" customHeight="1" x14ac:dyDescent="0.2">
      <c r="A15" s="8" t="s">
        <v>3</v>
      </c>
      <c r="B15" s="9">
        <f>B4+B14</f>
        <v>656366131</v>
      </c>
      <c r="C15" s="9">
        <f t="shared" ref="C15:E15" si="2">C4+C14</f>
        <v>15843551</v>
      </c>
      <c r="D15" s="9">
        <f t="shared" si="2"/>
        <v>28577140</v>
      </c>
      <c r="E15" s="9">
        <f t="shared" si="2"/>
        <v>704809090</v>
      </c>
      <c r="F15" s="12">
        <f t="shared" si="1"/>
        <v>1405595912</v>
      </c>
    </row>
    <row r="37" spans="1:6" x14ac:dyDescent="0.2">
      <c r="A37" s="3" t="s">
        <v>18</v>
      </c>
    </row>
    <row r="38" spans="1:6" x14ac:dyDescent="0.2">
      <c r="A38" s="3" t="s">
        <v>19</v>
      </c>
    </row>
    <row r="39" spans="1:6" ht="13.5" customHeight="1" x14ac:dyDescent="0.2">
      <c r="A39" s="23" t="s">
        <v>23</v>
      </c>
      <c r="B39" s="23"/>
      <c r="C39" s="23"/>
      <c r="D39" s="23"/>
      <c r="E39" s="23"/>
      <c r="F39" s="23"/>
    </row>
  </sheetData>
  <mergeCells count="1">
    <mergeCell ref="A39:F39"/>
  </mergeCells>
  <printOptions horizontalCentered="1" verticalCentered="1"/>
  <pageMargins left="0.7" right="0.7" top="0.75" bottom="0.75" header="0.3" footer="0.3"/>
  <pageSetup orientation="landscape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view="pageBreakPreview" zoomScale="110" zoomScaleNormal="100" zoomScaleSheetLayoutView="110" workbookViewId="0">
      <selection activeCell="C45" sqref="C45"/>
    </sheetView>
  </sheetViews>
  <sheetFormatPr defaultRowHeight="12" x14ac:dyDescent="0.2"/>
  <cols>
    <col min="1" max="1" width="27.28515625" style="3" customWidth="1"/>
    <col min="2" max="6" width="16.42578125" style="3" customWidth="1"/>
    <col min="7" max="7" width="12.42578125" style="3" customWidth="1"/>
    <col min="8" max="8" width="14.85546875" style="3" customWidth="1"/>
    <col min="9" max="9" width="14.85546875" style="4" customWidth="1"/>
    <col min="10" max="11" width="14.85546875" style="3" customWidth="1"/>
    <col min="12" max="12" width="9.42578125" style="3" customWidth="1"/>
    <col min="13" max="16384" width="9.140625" style="3"/>
  </cols>
  <sheetData>
    <row r="1" spans="1:11" ht="15.75" customHeight="1" x14ac:dyDescent="0.25">
      <c r="A1" s="13" t="s">
        <v>22</v>
      </c>
      <c r="D1" s="18"/>
      <c r="E1" s="18"/>
    </row>
    <row r="2" spans="1:11" ht="13.5" customHeight="1" x14ac:dyDescent="0.2">
      <c r="D2" s="19"/>
      <c r="E2" s="19"/>
    </row>
    <row r="3" spans="1:11" ht="30" customHeight="1" thickBot="1" x14ac:dyDescent="0.25">
      <c r="A3" s="11" t="s">
        <v>10</v>
      </c>
      <c r="B3" s="2" t="s">
        <v>5</v>
      </c>
      <c r="C3" s="10" t="s">
        <v>6</v>
      </c>
      <c r="D3" s="1" t="s">
        <v>4</v>
      </c>
      <c r="E3" s="1" t="s">
        <v>9</v>
      </c>
      <c r="F3" s="2" t="s">
        <v>11</v>
      </c>
    </row>
    <row r="4" spans="1:11" ht="13.5" customHeight="1" x14ac:dyDescent="0.2">
      <c r="A4" s="20" t="s">
        <v>1</v>
      </c>
      <c r="B4" s="21">
        <f>SUM(B5:B13)</f>
        <v>473560519</v>
      </c>
      <c r="C4" s="21">
        <f t="shared" ref="C4:E4" si="0">SUM(C5:C13)</f>
        <v>3210953</v>
      </c>
      <c r="D4" s="21">
        <f t="shared" si="0"/>
        <v>9403549</v>
      </c>
      <c r="E4" s="21">
        <f t="shared" si="0"/>
        <v>377578214</v>
      </c>
      <c r="F4" s="21">
        <f>B4+C4+D4+E4</f>
        <v>863753235</v>
      </c>
      <c r="I4" s="16"/>
    </row>
    <row r="5" spans="1:11" ht="13.5" customHeight="1" x14ac:dyDescent="0.2">
      <c r="A5" s="6" t="s">
        <v>2</v>
      </c>
      <c r="B5" s="7">
        <v>72958958</v>
      </c>
      <c r="C5" s="7">
        <v>0</v>
      </c>
      <c r="D5" s="7">
        <v>0</v>
      </c>
      <c r="E5" s="7">
        <v>0</v>
      </c>
      <c r="F5" s="5">
        <f t="shared" ref="F5:F15" si="1">B5+C5+D5+E5</f>
        <v>72958958</v>
      </c>
      <c r="H5" s="14"/>
      <c r="I5" s="14"/>
    </row>
    <row r="6" spans="1:11" ht="13.5" customHeight="1" x14ac:dyDescent="0.2">
      <c r="A6" s="6" t="s">
        <v>12</v>
      </c>
      <c r="B6" s="7">
        <v>0</v>
      </c>
      <c r="C6" s="7">
        <v>0</v>
      </c>
      <c r="D6" s="7">
        <v>0</v>
      </c>
      <c r="E6" s="7">
        <v>10739014</v>
      </c>
      <c r="F6" s="5">
        <f t="shared" si="1"/>
        <v>10739014</v>
      </c>
      <c r="H6" s="14"/>
      <c r="I6" s="17"/>
      <c r="J6" s="14"/>
      <c r="K6" s="15"/>
    </row>
    <row r="7" spans="1:11" ht="13.5" customHeight="1" x14ac:dyDescent="0.2">
      <c r="A7" s="6" t="s">
        <v>13</v>
      </c>
      <c r="B7" s="7">
        <v>29637468</v>
      </c>
      <c r="C7" s="7">
        <v>360501</v>
      </c>
      <c r="D7" s="7">
        <v>397046</v>
      </c>
      <c r="E7" s="7">
        <v>6998167</v>
      </c>
      <c r="F7" s="5">
        <f t="shared" si="1"/>
        <v>37393182</v>
      </c>
      <c r="H7" s="14"/>
      <c r="I7" s="14"/>
      <c r="J7" s="14"/>
      <c r="K7" s="15"/>
    </row>
    <row r="8" spans="1:11" ht="13.5" customHeight="1" x14ac:dyDescent="0.2">
      <c r="A8" s="6" t="s">
        <v>7</v>
      </c>
      <c r="B8" s="7">
        <v>32332464</v>
      </c>
      <c r="C8" s="7">
        <v>0</v>
      </c>
      <c r="D8" s="7">
        <v>0</v>
      </c>
      <c r="E8" s="7">
        <v>0</v>
      </c>
      <c r="F8" s="5">
        <f t="shared" si="1"/>
        <v>32332464</v>
      </c>
      <c r="H8" s="14"/>
      <c r="I8" s="14"/>
      <c r="J8" s="14"/>
      <c r="K8" s="15"/>
    </row>
    <row r="9" spans="1:11" ht="13.5" customHeight="1" x14ac:dyDescent="0.2">
      <c r="A9" s="6" t="s">
        <v>0</v>
      </c>
      <c r="B9" s="7">
        <v>4849005</v>
      </c>
      <c r="C9" s="7">
        <v>143794</v>
      </c>
      <c r="D9" s="7">
        <v>1672935</v>
      </c>
      <c r="E9" s="7">
        <v>0</v>
      </c>
      <c r="F9" s="5">
        <f>B9+C9+D9+E9</f>
        <v>6665734</v>
      </c>
      <c r="H9" s="14"/>
      <c r="I9" s="14"/>
      <c r="J9" s="14"/>
      <c r="K9" s="15"/>
    </row>
    <row r="10" spans="1:11" ht="13.5" customHeight="1" x14ac:dyDescent="0.2">
      <c r="A10" s="6" t="s">
        <v>14</v>
      </c>
      <c r="B10" s="7">
        <v>54705015</v>
      </c>
      <c r="C10" s="7">
        <v>0</v>
      </c>
      <c r="D10" s="7">
        <v>2576090</v>
      </c>
      <c r="E10" s="7">
        <v>353269755</v>
      </c>
      <c r="F10" s="5">
        <f t="shared" si="1"/>
        <v>410550860</v>
      </c>
      <c r="H10" s="14"/>
      <c r="I10" s="14"/>
      <c r="J10" s="14"/>
      <c r="K10" s="15"/>
    </row>
    <row r="11" spans="1:11" ht="13.5" customHeight="1" x14ac:dyDescent="0.2">
      <c r="A11" s="6" t="s">
        <v>15</v>
      </c>
      <c r="B11" s="7">
        <v>147682173</v>
      </c>
      <c r="C11" s="7">
        <v>0</v>
      </c>
      <c r="D11" s="7">
        <v>0</v>
      </c>
      <c r="E11" s="7">
        <v>0</v>
      </c>
      <c r="F11" s="5">
        <f t="shared" si="1"/>
        <v>147682173</v>
      </c>
      <c r="H11" s="14"/>
      <c r="I11" s="14"/>
      <c r="J11" s="14"/>
      <c r="K11" s="15"/>
    </row>
    <row r="12" spans="1:11" ht="13.5" customHeight="1" x14ac:dyDescent="0.2">
      <c r="A12" s="6" t="s">
        <v>16</v>
      </c>
      <c r="B12" s="7">
        <v>115123590</v>
      </c>
      <c r="C12" s="7">
        <v>1488096</v>
      </c>
      <c r="D12" s="7">
        <v>2893366</v>
      </c>
      <c r="E12" s="7">
        <v>3509655</v>
      </c>
      <c r="F12" s="5">
        <f t="shared" si="1"/>
        <v>123014707</v>
      </c>
      <c r="H12" s="14"/>
      <c r="I12" s="14"/>
      <c r="J12" s="14"/>
      <c r="K12" s="15"/>
    </row>
    <row r="13" spans="1:11" ht="13.5" customHeight="1" x14ac:dyDescent="0.2">
      <c r="A13" s="6" t="s">
        <v>8</v>
      </c>
      <c r="B13" s="7">
        <v>16271846</v>
      </c>
      <c r="C13" s="7">
        <v>1218562</v>
      </c>
      <c r="D13" s="7">
        <v>1864112</v>
      </c>
      <c r="E13" s="7">
        <v>3061623</v>
      </c>
      <c r="F13" s="5">
        <f t="shared" si="1"/>
        <v>22416143</v>
      </c>
      <c r="H13" s="14"/>
      <c r="I13" s="14"/>
      <c r="J13" s="14"/>
      <c r="K13" s="15"/>
    </row>
    <row r="14" spans="1:11" ht="13.5" customHeight="1" x14ac:dyDescent="0.2">
      <c r="A14" s="20" t="s">
        <v>17</v>
      </c>
      <c r="B14" s="21">
        <v>156524917</v>
      </c>
      <c r="C14" s="21">
        <v>4463718</v>
      </c>
      <c r="D14" s="21">
        <v>9486729</v>
      </c>
      <c r="E14" s="21">
        <v>314068370</v>
      </c>
      <c r="F14" s="21">
        <f t="shared" si="1"/>
        <v>484543734</v>
      </c>
      <c r="H14" s="15"/>
      <c r="I14" s="15"/>
      <c r="J14" s="14"/>
      <c r="K14" s="15"/>
    </row>
    <row r="15" spans="1:11" ht="13.5" customHeight="1" x14ac:dyDescent="0.2">
      <c r="A15" s="8" t="s">
        <v>3</v>
      </c>
      <c r="B15" s="9">
        <f>B4+B14</f>
        <v>630085436</v>
      </c>
      <c r="C15" s="9">
        <f t="shared" ref="C15:E15" si="2">C4+C14</f>
        <v>7674671</v>
      </c>
      <c r="D15" s="9">
        <f t="shared" si="2"/>
        <v>18890278</v>
      </c>
      <c r="E15" s="9">
        <f t="shared" si="2"/>
        <v>691646584</v>
      </c>
      <c r="F15" s="12">
        <f t="shared" si="1"/>
        <v>1348296969</v>
      </c>
    </row>
    <row r="37" spans="1:6" x14ac:dyDescent="0.2">
      <c r="A37" s="3" t="s">
        <v>18</v>
      </c>
    </row>
    <row r="38" spans="1:6" x14ac:dyDescent="0.2">
      <c r="A38" s="3" t="s">
        <v>19</v>
      </c>
    </row>
    <row r="39" spans="1:6" ht="13.5" customHeight="1" x14ac:dyDescent="0.2">
      <c r="A39" s="23" t="s">
        <v>23</v>
      </c>
      <c r="B39" s="23"/>
      <c r="C39" s="23"/>
      <c r="D39" s="23"/>
      <c r="E39" s="23"/>
      <c r="F39" s="23"/>
    </row>
  </sheetData>
  <mergeCells count="1">
    <mergeCell ref="A39:F39"/>
  </mergeCells>
  <printOptions horizontalCentered="1" verticalCentered="1"/>
  <pageMargins left="0.7" right="0.7" top="0.75" bottom="0.75" header="0.3" footer="0.3"/>
  <pageSetup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view="pageBreakPreview" zoomScale="110" zoomScaleNormal="100" zoomScaleSheetLayoutView="110" workbookViewId="0">
      <selection activeCell="C43" sqref="C43"/>
    </sheetView>
  </sheetViews>
  <sheetFormatPr defaultRowHeight="12" x14ac:dyDescent="0.2"/>
  <cols>
    <col min="1" max="1" width="27.28515625" style="3" customWidth="1"/>
    <col min="2" max="6" width="16.42578125" style="3" customWidth="1"/>
    <col min="7" max="7" width="12.42578125" style="3" customWidth="1"/>
    <col min="8" max="8" width="14.85546875" style="3" customWidth="1"/>
    <col min="9" max="9" width="14.85546875" style="4" customWidth="1"/>
    <col min="10" max="11" width="14.85546875" style="3" customWidth="1"/>
    <col min="12" max="12" width="9.42578125" style="3" customWidth="1"/>
    <col min="13" max="16384" width="9.140625" style="3"/>
  </cols>
  <sheetData>
    <row r="1" spans="1:11" ht="15.75" customHeight="1" x14ac:dyDescent="0.25">
      <c r="A1" s="13" t="s">
        <v>20</v>
      </c>
      <c r="D1" s="18"/>
      <c r="E1" s="18"/>
    </row>
    <row r="2" spans="1:11" ht="13.5" customHeight="1" x14ac:dyDescent="0.2">
      <c r="D2" s="19"/>
      <c r="E2" s="19"/>
    </row>
    <row r="3" spans="1:11" ht="30" customHeight="1" thickBot="1" x14ac:dyDescent="0.25">
      <c r="A3" s="11" t="s">
        <v>10</v>
      </c>
      <c r="B3" s="2" t="s">
        <v>5</v>
      </c>
      <c r="C3" s="10" t="s">
        <v>6</v>
      </c>
      <c r="D3" s="1" t="s">
        <v>4</v>
      </c>
      <c r="E3" s="1" t="s">
        <v>9</v>
      </c>
      <c r="F3" s="2" t="s">
        <v>11</v>
      </c>
    </row>
    <row r="4" spans="1:11" ht="13.5" customHeight="1" x14ac:dyDescent="0.2">
      <c r="A4" s="20" t="s">
        <v>1</v>
      </c>
      <c r="B4" s="21">
        <f>SUM(B5:B13)</f>
        <v>480731262</v>
      </c>
      <c r="C4" s="21">
        <f t="shared" ref="C4:E4" si="0">SUM(C5:C13)</f>
        <v>10653706</v>
      </c>
      <c r="D4" s="21">
        <f t="shared" si="0"/>
        <v>13243610</v>
      </c>
      <c r="E4" s="21">
        <f t="shared" si="0"/>
        <v>365592908</v>
      </c>
      <c r="F4" s="21">
        <f>B4+C4+D4+E4</f>
        <v>870221486</v>
      </c>
      <c r="I4" s="16"/>
    </row>
    <row r="5" spans="1:11" ht="13.5" customHeight="1" x14ac:dyDescent="0.2">
      <c r="A5" s="6" t="s">
        <v>2</v>
      </c>
      <c r="B5" s="7">
        <v>78870936</v>
      </c>
      <c r="C5" s="7">
        <v>0</v>
      </c>
      <c r="D5" s="7">
        <v>0</v>
      </c>
      <c r="E5" s="7">
        <v>0</v>
      </c>
      <c r="F5" s="5">
        <f t="shared" ref="F5:F15" si="1">B5+C5+D5+E5</f>
        <v>78870936</v>
      </c>
      <c r="H5" s="14"/>
      <c r="I5" s="14"/>
    </row>
    <row r="6" spans="1:11" ht="13.5" customHeight="1" x14ac:dyDescent="0.2">
      <c r="A6" s="6" t="s">
        <v>12</v>
      </c>
      <c r="B6" s="7">
        <v>0</v>
      </c>
      <c r="C6" s="7">
        <v>0</v>
      </c>
      <c r="D6" s="7">
        <v>0</v>
      </c>
      <c r="E6" s="7">
        <v>9724399</v>
      </c>
      <c r="F6" s="5">
        <f t="shared" si="1"/>
        <v>9724399</v>
      </c>
      <c r="H6" s="14"/>
      <c r="I6" s="17"/>
      <c r="J6" s="14"/>
      <c r="K6" s="15"/>
    </row>
    <row r="7" spans="1:11" ht="13.5" customHeight="1" x14ac:dyDescent="0.2">
      <c r="A7" s="6" t="s">
        <v>13</v>
      </c>
      <c r="B7" s="7">
        <v>34683722</v>
      </c>
      <c r="C7" s="7">
        <v>329901</v>
      </c>
      <c r="D7" s="7">
        <v>1082360</v>
      </c>
      <c r="E7" s="7">
        <v>22920821</v>
      </c>
      <c r="F7" s="5">
        <f t="shared" si="1"/>
        <v>59016804</v>
      </c>
      <c r="H7" s="14"/>
      <c r="I7" s="14"/>
      <c r="J7" s="14"/>
      <c r="K7" s="15"/>
    </row>
    <row r="8" spans="1:11" ht="13.5" customHeight="1" x14ac:dyDescent="0.2">
      <c r="A8" s="6" t="s">
        <v>7</v>
      </c>
      <c r="B8" s="7">
        <v>28648983</v>
      </c>
      <c r="C8" s="7">
        <v>43160</v>
      </c>
      <c r="D8" s="7">
        <v>0</v>
      </c>
      <c r="E8" s="7">
        <v>0</v>
      </c>
      <c r="F8" s="5">
        <f t="shared" si="1"/>
        <v>28692143</v>
      </c>
      <c r="H8" s="14"/>
      <c r="I8" s="14"/>
      <c r="J8" s="14"/>
      <c r="K8" s="15"/>
    </row>
    <row r="9" spans="1:11" ht="13.5" customHeight="1" x14ac:dyDescent="0.2">
      <c r="A9" s="6" t="s">
        <v>0</v>
      </c>
      <c r="B9" s="7">
        <v>6284198</v>
      </c>
      <c r="C9" s="7">
        <v>631377</v>
      </c>
      <c r="D9" s="7">
        <v>1687834</v>
      </c>
      <c r="E9" s="7">
        <v>0</v>
      </c>
      <c r="F9" s="5">
        <f>B9+C9+D9+E9</f>
        <v>8603409</v>
      </c>
      <c r="H9" s="14"/>
      <c r="I9" s="14"/>
      <c r="J9" s="14"/>
      <c r="K9" s="15"/>
    </row>
    <row r="10" spans="1:11" ht="13.5" customHeight="1" x14ac:dyDescent="0.2">
      <c r="A10" s="6" t="s">
        <v>14</v>
      </c>
      <c r="B10" s="7">
        <v>57799061</v>
      </c>
      <c r="C10" s="7">
        <v>0</v>
      </c>
      <c r="D10" s="7">
        <v>3206743</v>
      </c>
      <c r="E10" s="7">
        <v>326732256</v>
      </c>
      <c r="F10" s="5">
        <f t="shared" si="1"/>
        <v>387738060</v>
      </c>
      <c r="H10" s="14"/>
      <c r="I10" s="14"/>
      <c r="J10" s="14"/>
      <c r="K10" s="15"/>
    </row>
    <row r="11" spans="1:11" ht="13.5" customHeight="1" x14ac:dyDescent="0.2">
      <c r="A11" s="6" t="s">
        <v>15</v>
      </c>
      <c r="B11" s="7">
        <v>148626497</v>
      </c>
      <c r="C11" s="7">
        <v>0</v>
      </c>
      <c r="D11" s="7">
        <v>0</v>
      </c>
      <c r="E11" s="7">
        <v>0</v>
      </c>
      <c r="F11" s="5">
        <f t="shared" si="1"/>
        <v>148626497</v>
      </c>
      <c r="H11" s="14"/>
      <c r="I11" s="14"/>
      <c r="J11" s="14"/>
      <c r="K11" s="15"/>
    </row>
    <row r="12" spans="1:11" ht="13.5" customHeight="1" x14ac:dyDescent="0.2">
      <c r="A12" s="6" t="s">
        <v>16</v>
      </c>
      <c r="B12" s="7">
        <v>111153239</v>
      </c>
      <c r="C12" s="7">
        <v>4588856</v>
      </c>
      <c r="D12" s="7">
        <v>5637123</v>
      </c>
      <c r="E12" s="7">
        <v>3981270</v>
      </c>
      <c r="F12" s="5">
        <f t="shared" si="1"/>
        <v>125360488</v>
      </c>
      <c r="H12" s="14"/>
      <c r="I12" s="14"/>
      <c r="J12" s="14"/>
      <c r="K12" s="15"/>
    </row>
    <row r="13" spans="1:11" ht="13.5" customHeight="1" x14ac:dyDescent="0.2">
      <c r="A13" s="6" t="s">
        <v>8</v>
      </c>
      <c r="B13" s="7">
        <v>14664626</v>
      </c>
      <c r="C13" s="7">
        <v>5060412</v>
      </c>
      <c r="D13" s="7">
        <v>1629550</v>
      </c>
      <c r="E13" s="7">
        <v>2234162</v>
      </c>
      <c r="F13" s="5">
        <f t="shared" si="1"/>
        <v>23588750</v>
      </c>
      <c r="H13" s="14"/>
      <c r="I13" s="14"/>
      <c r="J13" s="14"/>
      <c r="K13" s="15"/>
    </row>
    <row r="14" spans="1:11" ht="13.5" customHeight="1" x14ac:dyDescent="0.2">
      <c r="A14" s="20" t="s">
        <v>17</v>
      </c>
      <c r="B14" s="21">
        <v>121027463</v>
      </c>
      <c r="C14" s="21">
        <v>5276144</v>
      </c>
      <c r="D14" s="21">
        <v>11644519</v>
      </c>
      <c r="E14" s="21">
        <v>288057803</v>
      </c>
      <c r="F14" s="21">
        <f t="shared" si="1"/>
        <v>426005929</v>
      </c>
      <c r="H14" s="15"/>
      <c r="I14" s="15"/>
      <c r="J14" s="14"/>
      <c r="K14" s="15"/>
    </row>
    <row r="15" spans="1:11" ht="13.5" customHeight="1" x14ac:dyDescent="0.2">
      <c r="A15" s="8" t="s">
        <v>3</v>
      </c>
      <c r="B15" s="9">
        <f>B4+B14</f>
        <v>601758725</v>
      </c>
      <c r="C15" s="9">
        <f t="shared" ref="C15:E15" si="2">C4+C14</f>
        <v>15929850</v>
      </c>
      <c r="D15" s="9">
        <f t="shared" si="2"/>
        <v>24888129</v>
      </c>
      <c r="E15" s="9">
        <f t="shared" si="2"/>
        <v>653650711</v>
      </c>
      <c r="F15" s="12">
        <f t="shared" si="1"/>
        <v>1296227415</v>
      </c>
    </row>
    <row r="37" spans="1:6" x14ac:dyDescent="0.2">
      <c r="A37" s="3" t="s">
        <v>18</v>
      </c>
    </row>
    <row r="38" spans="1:6" x14ac:dyDescent="0.2">
      <c r="A38" s="3" t="s">
        <v>19</v>
      </c>
    </row>
    <row r="39" spans="1:6" ht="13.5" customHeight="1" x14ac:dyDescent="0.2">
      <c r="A39" s="23" t="s">
        <v>21</v>
      </c>
      <c r="B39" s="23"/>
      <c r="C39" s="23"/>
      <c r="D39" s="23"/>
      <c r="E39" s="23"/>
      <c r="F39" s="23"/>
    </row>
  </sheetData>
  <mergeCells count="1">
    <mergeCell ref="A39:F39"/>
  </mergeCells>
  <printOptions horizontalCentered="1" verticalCentered="1"/>
  <pageMargins left="0.7" right="0.7" top="0.75" bottom="0.75" header="0.3" footer="0.3"/>
  <pageSetup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FY 2026</vt:lpstr>
      <vt:lpstr>FY 2025</vt:lpstr>
      <vt:lpstr>FY 2024</vt:lpstr>
      <vt:lpstr>FY 2023</vt:lpstr>
      <vt:lpstr>FY 2022</vt:lpstr>
      <vt:lpstr>FY 2021</vt:lpstr>
      <vt:lpstr>'FY 2021'!Print_Area</vt:lpstr>
      <vt:lpstr>'FY 2022'!Print_Area</vt:lpstr>
      <vt:lpstr>'FY 2023'!Print_Area</vt:lpstr>
      <vt:lpstr>'FY 2024'!Print_Area</vt:lpstr>
      <vt:lpstr>'FY 2025'!Print_Area</vt:lpstr>
      <vt:lpstr>'FY 2026'!Print_Area</vt:lpstr>
    </vt:vector>
  </TitlesOfParts>
  <Company>UCCS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Ryan Allred</cp:lastModifiedBy>
  <cp:lastPrinted>2023-10-06T14:12:28Z</cp:lastPrinted>
  <dcterms:created xsi:type="dcterms:W3CDTF">2010-07-12T18:37:33Z</dcterms:created>
  <dcterms:modified xsi:type="dcterms:W3CDTF">2026-10-29T19:40:32Z</dcterms:modified>
</cp:coreProperties>
</file>