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Budget and Finance\Institutional Research\Web Material\Enrollment\"/>
    </mc:Choice>
  </mc:AlternateContent>
  <bookViews>
    <workbookView xWindow="0" yWindow="0" windowWidth="28800" windowHeight="11745"/>
  </bookViews>
  <sheets>
    <sheet name="Census Enrollment" sheetId="1" r:id="rId1"/>
  </sheets>
  <definedNames>
    <definedName name="_xlnm.Print_Area" localSheetId="0">'Census Enrollment'!$A$1:$Q$58</definedName>
    <definedName name="_xlnm.Print_Titles" localSheetId="0">'Census Enrollment'!$1:$3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7" i="1" l="1"/>
  <c r="K57" i="1"/>
  <c r="J57" i="1"/>
  <c r="I57" i="1"/>
  <c r="H57" i="1"/>
  <c r="G57" i="1"/>
  <c r="F57" i="1"/>
  <c r="E57" i="1"/>
  <c r="D57" i="1"/>
  <c r="C57" i="1"/>
  <c r="B57" i="1"/>
  <c r="L56" i="1"/>
  <c r="K56" i="1"/>
  <c r="J56" i="1"/>
  <c r="I56" i="1"/>
  <c r="H56" i="1"/>
  <c r="G56" i="1"/>
  <c r="F56" i="1"/>
  <c r="E56" i="1"/>
  <c r="D56" i="1"/>
  <c r="C56" i="1"/>
  <c r="B56" i="1"/>
  <c r="P55" i="1"/>
  <c r="O55" i="1"/>
  <c r="N55" i="1"/>
  <c r="M55" i="1"/>
  <c r="P54" i="1"/>
  <c r="O54" i="1"/>
  <c r="N54" i="1"/>
  <c r="M54" i="1"/>
  <c r="L53" i="1"/>
  <c r="N53" i="1" s="1"/>
  <c r="K53" i="1"/>
  <c r="J53" i="1"/>
  <c r="I53" i="1"/>
  <c r="H53" i="1"/>
  <c r="G53" i="1"/>
  <c r="F53" i="1"/>
  <c r="E53" i="1"/>
  <c r="D53" i="1"/>
  <c r="C53" i="1"/>
  <c r="B53" i="1"/>
  <c r="P52" i="1"/>
  <c r="O52" i="1"/>
  <c r="N52" i="1"/>
  <c r="M52" i="1"/>
  <c r="P51" i="1"/>
  <c r="O51" i="1"/>
  <c r="N51" i="1"/>
  <c r="M51" i="1"/>
  <c r="L50" i="1"/>
  <c r="K50" i="1"/>
  <c r="J50" i="1"/>
  <c r="I50" i="1"/>
  <c r="H50" i="1"/>
  <c r="G50" i="1"/>
  <c r="F50" i="1"/>
  <c r="E50" i="1"/>
  <c r="D50" i="1"/>
  <c r="C50" i="1"/>
  <c r="B50" i="1"/>
  <c r="L46" i="1"/>
  <c r="K46" i="1"/>
  <c r="J46" i="1"/>
  <c r="I46" i="1"/>
  <c r="H46" i="1"/>
  <c r="G46" i="1"/>
  <c r="F46" i="1"/>
  <c r="E46" i="1"/>
  <c r="D46" i="1"/>
  <c r="C46" i="1"/>
  <c r="B46" i="1"/>
  <c r="L45" i="1"/>
  <c r="K45" i="1"/>
  <c r="J45" i="1"/>
  <c r="I45" i="1"/>
  <c r="H45" i="1"/>
  <c r="G45" i="1"/>
  <c r="F45" i="1"/>
  <c r="E45" i="1"/>
  <c r="D45" i="1"/>
  <c r="C45" i="1"/>
  <c r="B45" i="1"/>
  <c r="P44" i="1"/>
  <c r="O44" i="1"/>
  <c r="N44" i="1"/>
  <c r="M44" i="1"/>
  <c r="P43" i="1"/>
  <c r="O43" i="1"/>
  <c r="N43" i="1"/>
  <c r="M43" i="1"/>
  <c r="L42" i="1"/>
  <c r="P42" i="1" s="1"/>
  <c r="K42" i="1"/>
  <c r="N42" i="1" s="1"/>
  <c r="J42" i="1"/>
  <c r="I42" i="1"/>
  <c r="H42" i="1"/>
  <c r="G42" i="1"/>
  <c r="F42" i="1"/>
  <c r="E42" i="1"/>
  <c r="D42" i="1"/>
  <c r="C42" i="1"/>
  <c r="B42" i="1"/>
  <c r="P41" i="1"/>
  <c r="O41" i="1"/>
  <c r="N41" i="1"/>
  <c r="M41" i="1"/>
  <c r="P40" i="1"/>
  <c r="O40" i="1"/>
  <c r="N40" i="1"/>
  <c r="M40" i="1"/>
  <c r="L39" i="1"/>
  <c r="P39" i="1" s="1"/>
  <c r="K39" i="1"/>
  <c r="J39" i="1"/>
  <c r="I39" i="1"/>
  <c r="H39" i="1"/>
  <c r="G39" i="1"/>
  <c r="O39" i="1" s="1"/>
  <c r="F39" i="1"/>
  <c r="E39" i="1"/>
  <c r="D39" i="1"/>
  <c r="C39" i="1"/>
  <c r="B39" i="1"/>
  <c r="L35" i="1"/>
  <c r="J35" i="1"/>
  <c r="I35" i="1"/>
  <c r="H35" i="1"/>
  <c r="G35" i="1"/>
  <c r="F35" i="1"/>
  <c r="E35" i="1"/>
  <c r="D35" i="1"/>
  <c r="C35" i="1"/>
  <c r="B35" i="1"/>
  <c r="L34" i="1"/>
  <c r="K34" i="1"/>
  <c r="J34" i="1"/>
  <c r="I34" i="1"/>
  <c r="H34" i="1"/>
  <c r="G34" i="1"/>
  <c r="F34" i="1"/>
  <c r="E34" i="1"/>
  <c r="D34" i="1"/>
  <c r="C34" i="1"/>
  <c r="B34" i="1"/>
  <c r="P33" i="1"/>
  <c r="O33" i="1"/>
  <c r="K35" i="1"/>
  <c r="P32" i="1"/>
  <c r="O32" i="1"/>
  <c r="N32" i="1"/>
  <c r="M32" i="1"/>
  <c r="J31" i="1"/>
  <c r="I31" i="1"/>
  <c r="H31" i="1"/>
  <c r="G31" i="1"/>
  <c r="F31" i="1"/>
  <c r="E31" i="1"/>
  <c r="D31" i="1"/>
  <c r="C31" i="1"/>
  <c r="B31" i="1"/>
  <c r="P30" i="1"/>
  <c r="O30" i="1"/>
  <c r="N30" i="1"/>
  <c r="M30" i="1"/>
  <c r="P29" i="1"/>
  <c r="O29" i="1"/>
  <c r="N29" i="1"/>
  <c r="M29" i="1"/>
  <c r="K28" i="1"/>
  <c r="K5" i="1" s="1"/>
  <c r="J28" i="1"/>
  <c r="I28" i="1"/>
  <c r="H28" i="1"/>
  <c r="G28" i="1"/>
  <c r="F28" i="1"/>
  <c r="E28" i="1"/>
  <c r="D28" i="1"/>
  <c r="C28" i="1"/>
  <c r="B28" i="1"/>
  <c r="L24" i="1"/>
  <c r="K24" i="1"/>
  <c r="J24" i="1"/>
  <c r="I24" i="1"/>
  <c r="H24" i="1"/>
  <c r="G24" i="1"/>
  <c r="F24" i="1"/>
  <c r="E24" i="1"/>
  <c r="D24" i="1"/>
  <c r="C24" i="1"/>
  <c r="B24" i="1"/>
  <c r="L23" i="1"/>
  <c r="K23" i="1"/>
  <c r="J23" i="1"/>
  <c r="I23" i="1"/>
  <c r="H23" i="1"/>
  <c r="G23" i="1"/>
  <c r="F23" i="1"/>
  <c r="E23" i="1"/>
  <c r="D23" i="1"/>
  <c r="C23" i="1"/>
  <c r="B23" i="1"/>
  <c r="P22" i="1"/>
  <c r="O22" i="1"/>
  <c r="N22" i="1"/>
  <c r="M22" i="1"/>
  <c r="P21" i="1"/>
  <c r="O21" i="1"/>
  <c r="N21" i="1"/>
  <c r="M21" i="1"/>
  <c r="L20" i="1"/>
  <c r="K20" i="1"/>
  <c r="J20" i="1"/>
  <c r="I20" i="1"/>
  <c r="H20" i="1"/>
  <c r="G20" i="1"/>
  <c r="F20" i="1"/>
  <c r="E20" i="1"/>
  <c r="D20" i="1"/>
  <c r="C20" i="1"/>
  <c r="C8" i="1" s="1"/>
  <c r="B20" i="1"/>
  <c r="B8" i="1" s="1"/>
  <c r="P19" i="1"/>
  <c r="O19" i="1"/>
  <c r="N19" i="1"/>
  <c r="M19" i="1"/>
  <c r="P18" i="1"/>
  <c r="O18" i="1"/>
  <c r="N18" i="1"/>
  <c r="M18" i="1"/>
  <c r="L17" i="1"/>
  <c r="K17" i="1"/>
  <c r="J17" i="1"/>
  <c r="I17" i="1"/>
  <c r="H17" i="1"/>
  <c r="G17" i="1"/>
  <c r="F17" i="1"/>
  <c r="E17" i="1"/>
  <c r="D17" i="1"/>
  <c r="C17" i="1"/>
  <c r="B17" i="1"/>
  <c r="L10" i="1"/>
  <c r="K10" i="1"/>
  <c r="J10" i="1"/>
  <c r="J12" i="1" s="1"/>
  <c r="I10" i="1"/>
  <c r="H10" i="1"/>
  <c r="G10" i="1"/>
  <c r="F10" i="1"/>
  <c r="E10" i="1"/>
  <c r="D10" i="1"/>
  <c r="C10" i="1"/>
  <c r="B10" i="1"/>
  <c r="B12" i="1" s="1"/>
  <c r="L9" i="1"/>
  <c r="K9" i="1"/>
  <c r="J9" i="1"/>
  <c r="I9" i="1"/>
  <c r="H9" i="1"/>
  <c r="G9" i="1"/>
  <c r="F9" i="1"/>
  <c r="E9" i="1"/>
  <c r="D9" i="1"/>
  <c r="C9" i="1"/>
  <c r="B9" i="1"/>
  <c r="L7" i="1"/>
  <c r="K7" i="1"/>
  <c r="J7" i="1"/>
  <c r="I7" i="1"/>
  <c r="H7" i="1"/>
  <c r="G7" i="1"/>
  <c r="F7" i="1"/>
  <c r="E7" i="1"/>
  <c r="D7" i="1"/>
  <c r="C7" i="1"/>
  <c r="B7" i="1"/>
  <c r="L6" i="1"/>
  <c r="K6" i="1"/>
  <c r="J6" i="1"/>
  <c r="I6" i="1"/>
  <c r="H6" i="1"/>
  <c r="H11" i="1" s="1"/>
  <c r="G6" i="1"/>
  <c r="F6" i="1"/>
  <c r="E6" i="1"/>
  <c r="D6" i="1"/>
  <c r="C6" i="1"/>
  <c r="B6" i="1"/>
  <c r="D5" i="1"/>
  <c r="M10" i="1" l="1"/>
  <c r="M7" i="1"/>
  <c r="N7" i="1"/>
  <c r="O46" i="1"/>
  <c r="P23" i="1"/>
  <c r="I36" i="1"/>
  <c r="O42" i="1"/>
  <c r="M50" i="1"/>
  <c r="C5" i="1"/>
  <c r="N50" i="1"/>
  <c r="C12" i="1"/>
  <c r="E47" i="1"/>
  <c r="D36" i="1"/>
  <c r="F5" i="1"/>
  <c r="F47" i="1"/>
  <c r="F58" i="1"/>
  <c r="H25" i="1"/>
  <c r="G5" i="1"/>
  <c r="I25" i="1"/>
  <c r="P31" i="1"/>
  <c r="F36" i="1"/>
  <c r="O35" i="1"/>
  <c r="B25" i="1"/>
  <c r="J25" i="1"/>
  <c r="G36" i="1"/>
  <c r="H47" i="1"/>
  <c r="I5" i="1"/>
  <c r="J8" i="1"/>
  <c r="C25" i="1"/>
  <c r="K25" i="1"/>
  <c r="P28" i="1"/>
  <c r="I58" i="1"/>
  <c r="D11" i="1"/>
  <c r="F8" i="1"/>
  <c r="L11" i="1"/>
  <c r="O11" i="1" s="1"/>
  <c r="E12" i="1"/>
  <c r="E11" i="1"/>
  <c r="N39" i="1"/>
  <c r="K47" i="1"/>
  <c r="N46" i="1"/>
  <c r="E8" i="1"/>
  <c r="F12" i="1"/>
  <c r="E25" i="1"/>
  <c r="P35" i="1"/>
  <c r="C47" i="1"/>
  <c r="C58" i="1"/>
  <c r="K58" i="1"/>
  <c r="N57" i="1"/>
  <c r="F11" i="1"/>
  <c r="G12" i="1"/>
  <c r="G13" i="1" s="1"/>
  <c r="N35" i="1"/>
  <c r="M39" i="1"/>
  <c r="E5" i="1"/>
  <c r="M53" i="1"/>
  <c r="D58" i="1"/>
  <c r="O56" i="1"/>
  <c r="M57" i="1"/>
  <c r="H5" i="1"/>
  <c r="H36" i="1"/>
  <c r="G47" i="1"/>
  <c r="P53" i="1"/>
  <c r="E58" i="1"/>
  <c r="O6" i="1"/>
  <c r="P9" i="1"/>
  <c r="H8" i="1"/>
  <c r="O53" i="1"/>
  <c r="M9" i="1"/>
  <c r="D25" i="1"/>
  <c r="M33" i="1"/>
  <c r="B36" i="1"/>
  <c r="J36" i="1"/>
  <c r="I8" i="1"/>
  <c r="I47" i="1"/>
  <c r="G58" i="1"/>
  <c r="H12" i="1"/>
  <c r="H13" i="1" s="1"/>
  <c r="I12" i="1"/>
  <c r="B5" i="1"/>
  <c r="I11" i="1"/>
  <c r="N9" i="1"/>
  <c r="D8" i="1"/>
  <c r="M23" i="1"/>
  <c r="N28" i="1"/>
  <c r="K31" i="1"/>
  <c r="K8" i="1" s="1"/>
  <c r="N33" i="1"/>
  <c r="C36" i="1"/>
  <c r="B47" i="1"/>
  <c r="J47" i="1"/>
  <c r="H58" i="1"/>
  <c r="O17" i="1"/>
  <c r="N23" i="1"/>
  <c r="J11" i="1"/>
  <c r="J13" i="1" s="1"/>
  <c r="G11" i="1"/>
  <c r="F25" i="1"/>
  <c r="O24" i="1"/>
  <c r="L5" i="1"/>
  <c r="C11" i="1"/>
  <c r="K11" i="1"/>
  <c r="D12" i="1"/>
  <c r="L12" i="1"/>
  <c r="L13" i="1" s="1"/>
  <c r="G25" i="1"/>
  <c r="E36" i="1"/>
  <c r="M42" i="1"/>
  <c r="D47" i="1"/>
  <c r="P45" i="1"/>
  <c r="P56" i="1"/>
  <c r="J58" i="1"/>
  <c r="E13" i="1"/>
  <c r="P10" i="1"/>
  <c r="M35" i="1"/>
  <c r="K36" i="1"/>
  <c r="P6" i="1"/>
  <c r="B11" i="1"/>
  <c r="K12" i="1"/>
  <c r="B58" i="1"/>
  <c r="P17" i="1"/>
  <c r="P24" i="1"/>
  <c r="L25" i="1"/>
  <c r="O28" i="1"/>
  <c r="M46" i="1"/>
  <c r="O7" i="1"/>
  <c r="O9" i="1"/>
  <c r="P7" i="1"/>
  <c r="L8" i="1"/>
  <c r="M20" i="1"/>
  <c r="O23" i="1"/>
  <c r="M34" i="1"/>
  <c r="P46" i="1"/>
  <c r="L47" i="1"/>
  <c r="O50" i="1"/>
  <c r="O57" i="1"/>
  <c r="M6" i="1"/>
  <c r="N20" i="1"/>
  <c r="N34" i="1"/>
  <c r="M45" i="1"/>
  <c r="P50" i="1"/>
  <c r="P57" i="1"/>
  <c r="L58" i="1"/>
  <c r="J5" i="1"/>
  <c r="N6" i="1"/>
  <c r="N10" i="1"/>
  <c r="M17" i="1"/>
  <c r="O20" i="1"/>
  <c r="M24" i="1"/>
  <c r="O34" i="1"/>
  <c r="N45" i="1"/>
  <c r="M56" i="1"/>
  <c r="G8" i="1"/>
  <c r="O10" i="1"/>
  <c r="N17" i="1"/>
  <c r="P20" i="1"/>
  <c r="N24" i="1"/>
  <c r="M28" i="1"/>
  <c r="O31" i="1"/>
  <c r="P34" i="1"/>
  <c r="O45" i="1"/>
  <c r="N56" i="1"/>
  <c r="L36" i="1"/>
  <c r="P12" i="1" l="1"/>
  <c r="N11" i="1"/>
  <c r="K13" i="1"/>
  <c r="M13" i="1" s="1"/>
  <c r="O5" i="1"/>
  <c r="F13" i="1"/>
  <c r="D13" i="1"/>
  <c r="C13" i="1"/>
  <c r="M11" i="1"/>
  <c r="M12" i="1"/>
  <c r="O12" i="1"/>
  <c r="I13" i="1"/>
  <c r="P11" i="1"/>
  <c r="Q53" i="1"/>
  <c r="Q34" i="1"/>
  <c r="Q31" i="1"/>
  <c r="Q50" i="1"/>
  <c r="Q20" i="1"/>
  <c r="Q11" i="1"/>
  <c r="Q23" i="1"/>
  <c r="Q46" i="1"/>
  <c r="Q57" i="1"/>
  <c r="M31" i="1"/>
  <c r="P5" i="1"/>
  <c r="N5" i="1"/>
  <c r="M5" i="1"/>
  <c r="N31" i="1"/>
  <c r="P8" i="1"/>
  <c r="O8" i="1"/>
  <c r="N8" i="1"/>
  <c r="M8" i="1"/>
  <c r="Q8" i="1"/>
  <c r="B13" i="1"/>
  <c r="P13" i="1" s="1"/>
  <c r="Q52" i="1"/>
  <c r="Q43" i="1"/>
  <c r="Q29" i="1"/>
  <c r="Q51" i="1"/>
  <c r="O13" i="1"/>
  <c r="Q56" i="1"/>
  <c r="Q24" i="1"/>
  <c r="Q41" i="1"/>
  <c r="Q18" i="1"/>
  <c r="Q40" i="1"/>
  <c r="Q55" i="1"/>
  <c r="Q32" i="1"/>
  <c r="Q5" i="1"/>
  <c r="Q28" i="1"/>
  <c r="Q17" i="1"/>
  <c r="Q44" i="1"/>
  <c r="Q39" i="1"/>
  <c r="Q30" i="1"/>
  <c r="Q21" i="1"/>
  <c r="Q13" i="1"/>
  <c r="Q9" i="1"/>
  <c r="Q7" i="1"/>
  <c r="Q35" i="1"/>
  <c r="Q33" i="1"/>
  <c r="Q19" i="1"/>
  <c r="Q22" i="1"/>
  <c r="Q54" i="1"/>
  <c r="Q45" i="1"/>
  <c r="Q10" i="1"/>
  <c r="Q6" i="1"/>
  <c r="Q42" i="1"/>
  <c r="Q36" i="1"/>
  <c r="P36" i="1"/>
  <c r="O36" i="1"/>
  <c r="N36" i="1"/>
  <c r="M36" i="1"/>
  <c r="Q12" i="1"/>
  <c r="Q25" i="1"/>
  <c r="N25" i="1"/>
  <c r="P25" i="1"/>
  <c r="O25" i="1"/>
  <c r="M25" i="1"/>
  <c r="P47" i="1"/>
  <c r="O47" i="1"/>
  <c r="N47" i="1"/>
  <c r="M47" i="1"/>
  <c r="Q47" i="1"/>
  <c r="O58" i="1"/>
  <c r="Q58" i="1"/>
  <c r="N58" i="1"/>
  <c r="M58" i="1"/>
  <c r="P58" i="1"/>
  <c r="N12" i="1"/>
  <c r="N13" i="1" l="1"/>
</calcChain>
</file>

<file path=xl/sharedStrings.xml><?xml version="1.0" encoding="utf-8"?>
<sst xmlns="http://schemas.openxmlformats.org/spreadsheetml/2006/main" count="133" uniqueCount="40">
  <si>
    <t>University of Colorado Student Headcount by Student Level, Residency</t>
  </si>
  <si>
    <t>Based on enrollment at census date.  Includes degree-seeking and non-degree seeking students.</t>
  </si>
  <si>
    <t>CU Total</t>
  </si>
  <si>
    <t>1 Yr # (Fall 2022)</t>
  </si>
  <si>
    <t>1 Yr % (Fall 2022)</t>
  </si>
  <si>
    <t>5 Yr % (Fall 2018)</t>
  </si>
  <si>
    <t>10 Yr % (Fall 2013)</t>
  </si>
  <si>
    <t>% Total
(Fall 2023)</t>
  </si>
  <si>
    <t>Undergraduate</t>
  </si>
  <si>
    <t>Undergraduate Resident</t>
  </si>
  <si>
    <t>Undergraduate Non-Resident</t>
  </si>
  <si>
    <t>Graduate</t>
  </si>
  <si>
    <t>Graduate Resident</t>
  </si>
  <si>
    <t>Graduate Non-Resident</t>
  </si>
  <si>
    <t>Resident</t>
  </si>
  <si>
    <t>Non-Resident</t>
  </si>
  <si>
    <t>Total</t>
  </si>
  <si>
    <t>Boulder</t>
  </si>
  <si>
    <t>Fall 2013</t>
  </si>
  <si>
    <t>Fall 2014</t>
  </si>
  <si>
    <t>Fall 2015</t>
  </si>
  <si>
    <t>Fall 2016</t>
  </si>
  <si>
    <t>Fall 2017</t>
  </si>
  <si>
    <t>Fall 2018</t>
  </si>
  <si>
    <t>Fall 2019</t>
  </si>
  <si>
    <t>Fall 2021</t>
  </si>
  <si>
    <t>Fall 2022</t>
  </si>
  <si>
    <t>Fall 2023</t>
  </si>
  <si>
    <t>1 Yr #</t>
  </si>
  <si>
    <t>1 Yr %</t>
  </si>
  <si>
    <t>5 Yr %</t>
  </si>
  <si>
    <t>10 Yr %</t>
  </si>
  <si>
    <t>% Total</t>
  </si>
  <si>
    <t>Total Resident</t>
  </si>
  <si>
    <t>Total Non-Resident</t>
  </si>
  <si>
    <t>Colorado Springs</t>
  </si>
  <si>
    <t>Denver</t>
  </si>
  <si>
    <t>Anschutz Medical Campus</t>
  </si>
  <si>
    <t>Fall 2020</t>
  </si>
  <si>
    <t>Source: CU System Institutional Research, ir@cu.edu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</si>
</sst>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color theme="1"/>
      <name val="Arial"/>
      <family val="2"/>
    </font>
    <font>
      <sz val="9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43">
    <xf numFmtId="0" fontId="0" fillId="0" borderId="0" xfId="0"/>
    <xf numFmtId="0" fontId="2" fillId="0" borderId="0" xfId="0" applyFont="1"/>
    <xf numFmtId="0" fontId="3" fillId="0" borderId="0" xfId="0" applyFont="1"/>
    <xf numFmtId="0" fontId="6" fillId="0" borderId="0" xfId="0" applyFont="1" applyFill="1" applyBorder="1" applyAlignment="1">
      <alignment horizontal="center"/>
    </xf>
    <xf numFmtId="9" fontId="7" fillId="0" borderId="0" xfId="2" applyFont="1" applyBorder="1"/>
    <xf numFmtId="0" fontId="7" fillId="0" borderId="0" xfId="0" applyFont="1"/>
    <xf numFmtId="9" fontId="0" fillId="0" borderId="0" xfId="2" applyFont="1" applyBorder="1"/>
    <xf numFmtId="9" fontId="0" fillId="0" borderId="0" xfId="2" applyFont="1"/>
    <xf numFmtId="9" fontId="7" fillId="0" borderId="0" xfId="2" applyFont="1"/>
    <xf numFmtId="0" fontId="3" fillId="0" borderId="0" xfId="0" applyFont="1" applyBorder="1"/>
    <xf numFmtId="0" fontId="0" fillId="0" borderId="0" xfId="0" applyBorder="1"/>
    <xf numFmtId="0" fontId="3" fillId="0" borderId="0" xfId="0" applyFont="1" applyFill="1" applyBorder="1"/>
    <xf numFmtId="0" fontId="0" fillId="0" borderId="0" xfId="0" applyFill="1" applyBorder="1"/>
    <xf numFmtId="0" fontId="8" fillId="0" borderId="0" xfId="3"/>
    <xf numFmtId="0" fontId="9" fillId="0" borderId="0" xfId="0" applyFont="1"/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0" fillId="2" borderId="1" xfId="0" applyFont="1" applyFill="1" applyBorder="1"/>
    <xf numFmtId="0" fontId="10" fillId="2" borderId="2" xfId="0" applyFont="1" applyFill="1" applyBorder="1" applyAlignment="1">
      <alignment horizontal="center" wrapText="1"/>
    </xf>
    <xf numFmtId="0" fontId="10" fillId="3" borderId="3" xfId="0" applyFont="1" applyFill="1" applyBorder="1"/>
    <xf numFmtId="164" fontId="10" fillId="3" borderId="4" xfId="1" applyNumberFormat="1" applyFont="1" applyFill="1" applyBorder="1"/>
    <xf numFmtId="165" fontId="10" fillId="3" borderId="4" xfId="2" applyNumberFormat="1" applyFont="1" applyFill="1" applyBorder="1"/>
    <xf numFmtId="0" fontId="11" fillId="3" borderId="3" xfId="0" applyFont="1" applyFill="1" applyBorder="1" applyAlignment="1">
      <alignment horizontal="left" indent="1"/>
    </xf>
    <xf numFmtId="164" fontId="11" fillId="3" borderId="4" xfId="1" applyNumberFormat="1" applyFont="1" applyFill="1" applyBorder="1"/>
    <xf numFmtId="165" fontId="11" fillId="3" borderId="4" xfId="2" applyNumberFormat="1" applyFont="1" applyFill="1" applyBorder="1"/>
    <xf numFmtId="164" fontId="10" fillId="2" borderId="2" xfId="1" applyNumberFormat="1" applyFont="1" applyFill="1" applyBorder="1"/>
    <xf numFmtId="165" fontId="10" fillId="2" borderId="2" xfId="2" applyNumberFormat="1" applyFont="1" applyFill="1" applyBorder="1"/>
    <xf numFmtId="0" fontId="10" fillId="2" borderId="5" xfId="0" applyFont="1" applyFill="1" applyBorder="1"/>
    <xf numFmtId="164" fontId="10" fillId="2" borderId="6" xfId="1" applyNumberFormat="1" applyFont="1" applyFill="1" applyBorder="1"/>
    <xf numFmtId="165" fontId="10" fillId="2" borderId="6" xfId="2" applyNumberFormat="1" applyFont="1" applyFill="1" applyBorder="1"/>
    <xf numFmtId="0" fontId="10" fillId="0" borderId="0" xfId="0" applyFont="1" applyFill="1" applyBorder="1"/>
    <xf numFmtId="164" fontId="10" fillId="0" borderId="0" xfId="1" applyNumberFormat="1" applyFont="1" applyFill="1" applyBorder="1"/>
    <xf numFmtId="9" fontId="10" fillId="0" borderId="0" xfId="2" applyFont="1" applyFill="1" applyBorder="1"/>
    <xf numFmtId="165" fontId="10" fillId="0" borderId="0" xfId="2" applyNumberFormat="1" applyFont="1" applyFill="1" applyBorder="1"/>
    <xf numFmtId="0" fontId="12" fillId="0" borderId="0" xfId="0" applyFont="1"/>
    <xf numFmtId="0" fontId="10" fillId="2" borderId="2" xfId="0" applyFont="1" applyFill="1" applyBorder="1" applyAlignment="1">
      <alignment horizontal="center"/>
    </xf>
    <xf numFmtId="164" fontId="10" fillId="0" borderId="4" xfId="1" applyNumberFormat="1" applyFont="1" applyBorder="1"/>
    <xf numFmtId="164" fontId="11" fillId="0" borderId="4" xfId="1" applyNumberFormat="1" applyFont="1" applyBorder="1"/>
    <xf numFmtId="0" fontId="11" fillId="0" borderId="0" xfId="0" applyFont="1"/>
    <xf numFmtId="164" fontId="11" fillId="0" borderId="0" xfId="1" applyNumberFormat="1" applyFont="1" applyBorder="1"/>
  </cellXfs>
  <cellStyles count="4">
    <cellStyle name="Comma" xfId="1" builtinId="3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8"/>
  <sheetViews>
    <sheetView tabSelected="1" view="pageBreakPreview" zoomScale="70" zoomScaleNormal="85" zoomScaleSheetLayoutView="70" workbookViewId="0">
      <selection activeCell="L29" sqref="L29"/>
    </sheetView>
  </sheetViews>
  <sheetFormatPr defaultRowHeight="15" x14ac:dyDescent="0.25"/>
  <cols>
    <col min="1" max="1" width="38.5703125" customWidth="1"/>
    <col min="2" max="12" width="14.5703125" customWidth="1"/>
    <col min="13" max="17" width="10.42578125" customWidth="1"/>
    <col min="18" max="18" width="9.140625" style="2"/>
  </cols>
  <sheetData>
    <row r="1" spans="1:23" s="1" customFormat="1" ht="18" customHeight="1" x14ac:dyDescent="0.25">
      <c r="A1" s="14" t="s">
        <v>0</v>
      </c>
      <c r="R1" s="2"/>
    </row>
    <row r="2" spans="1:23" s="16" customFormat="1" ht="19.5" customHeight="1" x14ac:dyDescent="0.25">
      <c r="A2" s="15" t="s">
        <v>1</v>
      </c>
      <c r="R2" s="17"/>
    </row>
    <row r="3" spans="1:23" s="18" customFormat="1" ht="19.5" customHeight="1" x14ac:dyDescent="0.25">
      <c r="A3" s="16" t="s">
        <v>39</v>
      </c>
      <c r="R3" s="17"/>
      <c r="S3" s="19"/>
      <c r="T3" s="19"/>
      <c r="U3" s="19"/>
      <c r="V3" s="19"/>
      <c r="W3" s="19"/>
    </row>
    <row r="4" spans="1:23" ht="51" customHeight="1" x14ac:dyDescent="0.25">
      <c r="A4" s="20" t="s">
        <v>2</v>
      </c>
      <c r="B4" s="21" t="s">
        <v>18</v>
      </c>
      <c r="C4" s="21" t="s">
        <v>19</v>
      </c>
      <c r="D4" s="21" t="s">
        <v>20</v>
      </c>
      <c r="E4" s="21" t="s">
        <v>21</v>
      </c>
      <c r="F4" s="21" t="s">
        <v>22</v>
      </c>
      <c r="G4" s="21" t="s">
        <v>23</v>
      </c>
      <c r="H4" s="21" t="s">
        <v>24</v>
      </c>
      <c r="I4" s="21" t="s">
        <v>38</v>
      </c>
      <c r="J4" s="21" t="s">
        <v>25</v>
      </c>
      <c r="K4" s="21" t="s">
        <v>26</v>
      </c>
      <c r="L4" s="21" t="s">
        <v>27</v>
      </c>
      <c r="M4" s="21" t="s">
        <v>3</v>
      </c>
      <c r="N4" s="21" t="s">
        <v>4</v>
      </c>
      <c r="O4" s="21" t="s">
        <v>5</v>
      </c>
      <c r="P4" s="21" t="s">
        <v>6</v>
      </c>
      <c r="Q4" s="21" t="s">
        <v>7</v>
      </c>
      <c r="S4" s="3"/>
      <c r="T4" s="3"/>
      <c r="U4" s="3"/>
      <c r="V4" s="3"/>
      <c r="W4" s="3"/>
    </row>
    <row r="5" spans="1:23" s="5" customFormat="1" ht="15.75" x14ac:dyDescent="0.25">
      <c r="A5" s="22" t="s">
        <v>8</v>
      </c>
      <c r="B5" s="23">
        <f t="shared" ref="B5:L10" si="0">B17+B28+B39+B50</f>
        <v>43808</v>
      </c>
      <c r="C5" s="23">
        <f t="shared" si="0"/>
        <v>45020</v>
      </c>
      <c r="D5" s="23">
        <f t="shared" si="0"/>
        <v>46033</v>
      </c>
      <c r="E5" s="23">
        <f t="shared" si="0"/>
        <v>47885</v>
      </c>
      <c r="F5" s="23">
        <f t="shared" si="0"/>
        <v>49697</v>
      </c>
      <c r="G5" s="23">
        <f t="shared" si="0"/>
        <v>51147</v>
      </c>
      <c r="H5" s="23">
        <f t="shared" si="0"/>
        <v>51531</v>
      </c>
      <c r="I5" s="23">
        <f t="shared" si="0"/>
        <v>50150</v>
      </c>
      <c r="J5" s="23">
        <f t="shared" si="0"/>
        <v>49895</v>
      </c>
      <c r="K5" s="23">
        <f t="shared" si="0"/>
        <v>49252</v>
      </c>
      <c r="L5" s="23">
        <f t="shared" si="0"/>
        <v>50006</v>
      </c>
      <c r="M5" s="23">
        <f>L5-K5</f>
        <v>754</v>
      </c>
      <c r="N5" s="24">
        <f>IFERROR(L5/K5-1,0)</f>
        <v>1.5309022983838183E-2</v>
      </c>
      <c r="O5" s="24">
        <f>IFERROR(L5/G5-1,0)</f>
        <v>-2.2308248773144079E-2</v>
      </c>
      <c r="P5" s="24">
        <f>IFERROR(L5/B5-1,0)</f>
        <v>0.14148100803506214</v>
      </c>
      <c r="Q5" s="24">
        <f>L5/$L$13</f>
        <v>0.75055909943714827</v>
      </c>
      <c r="R5" s="2"/>
      <c r="S5" s="4"/>
      <c r="T5" s="4"/>
      <c r="U5" s="4"/>
      <c r="V5" s="4"/>
      <c r="W5" s="4"/>
    </row>
    <row r="6" spans="1:23" ht="15.75" x14ac:dyDescent="0.25">
      <c r="A6" s="25" t="s">
        <v>9</v>
      </c>
      <c r="B6" s="26">
        <f t="shared" ref="B6:F10" si="1">B18+B29+B40+B51</f>
        <v>32302</v>
      </c>
      <c r="C6" s="26">
        <f t="shared" si="1"/>
        <v>32724</v>
      </c>
      <c r="D6" s="26">
        <f t="shared" si="1"/>
        <v>33312</v>
      </c>
      <c r="E6" s="26">
        <f t="shared" si="1"/>
        <v>34169</v>
      </c>
      <c r="F6" s="26">
        <f t="shared" si="1"/>
        <v>35175</v>
      </c>
      <c r="G6" s="26">
        <f t="shared" si="0"/>
        <v>35946</v>
      </c>
      <c r="H6" s="26">
        <f t="shared" si="0"/>
        <v>36097</v>
      </c>
      <c r="I6" s="26">
        <f t="shared" si="0"/>
        <v>35588</v>
      </c>
      <c r="J6" s="26">
        <f t="shared" si="0"/>
        <v>34063</v>
      </c>
      <c r="K6" s="26">
        <f t="shared" si="0"/>
        <v>33440</v>
      </c>
      <c r="L6" s="26">
        <f t="shared" si="0"/>
        <v>34022</v>
      </c>
      <c r="M6" s="26">
        <f t="shared" ref="M6:M13" si="2">L6-K6</f>
        <v>582</v>
      </c>
      <c r="N6" s="27">
        <f t="shared" ref="N6:N13" si="3">IFERROR(L6/K6-1,0)</f>
        <v>1.74043062200957E-2</v>
      </c>
      <c r="O6" s="27">
        <f t="shared" ref="O6:O13" si="4">IFERROR(L6/G6-1,0)</f>
        <v>-5.3524731541757076E-2</v>
      </c>
      <c r="P6" s="27">
        <f t="shared" ref="P6:P13" si="5">IFERROR(L6/B6-1,0)</f>
        <v>5.324747693641263E-2</v>
      </c>
      <c r="Q6" s="27">
        <f t="shared" ref="Q6:Q13" si="6">L6/$L$13</f>
        <v>0.5106491557223265</v>
      </c>
      <c r="S6" s="6"/>
      <c r="T6" s="6"/>
      <c r="U6" s="6"/>
      <c r="V6" s="6"/>
      <c r="W6" s="6"/>
    </row>
    <row r="7" spans="1:23" ht="15.75" x14ac:dyDescent="0.25">
      <c r="A7" s="25" t="s">
        <v>10</v>
      </c>
      <c r="B7" s="26">
        <f t="shared" si="1"/>
        <v>11506</v>
      </c>
      <c r="C7" s="26">
        <f t="shared" si="1"/>
        <v>12296</v>
      </c>
      <c r="D7" s="26">
        <f t="shared" si="1"/>
        <v>12721</v>
      </c>
      <c r="E7" s="26">
        <f t="shared" si="1"/>
        <v>13716</v>
      </c>
      <c r="F7" s="26">
        <f t="shared" si="1"/>
        <v>14522</v>
      </c>
      <c r="G7" s="26">
        <f t="shared" si="0"/>
        <v>15201</v>
      </c>
      <c r="H7" s="26">
        <f t="shared" si="0"/>
        <v>15434</v>
      </c>
      <c r="I7" s="26">
        <f t="shared" si="0"/>
        <v>14562</v>
      </c>
      <c r="J7" s="26">
        <f t="shared" si="0"/>
        <v>15832</v>
      </c>
      <c r="K7" s="26">
        <f t="shared" si="0"/>
        <v>15812</v>
      </c>
      <c r="L7" s="26">
        <f t="shared" si="0"/>
        <v>15984</v>
      </c>
      <c r="M7" s="26">
        <f t="shared" si="2"/>
        <v>172</v>
      </c>
      <c r="N7" s="27">
        <f t="shared" si="3"/>
        <v>1.0877814318239309E-2</v>
      </c>
      <c r="O7" s="27">
        <f t="shared" si="4"/>
        <v>5.1509769094138624E-2</v>
      </c>
      <c r="P7" s="27">
        <f t="shared" si="5"/>
        <v>0.38918824960889964</v>
      </c>
      <c r="Q7" s="27">
        <f t="shared" si="6"/>
        <v>0.23990994371482177</v>
      </c>
      <c r="S7" s="7"/>
      <c r="T7" s="7"/>
      <c r="U7" s="7"/>
      <c r="V7" s="7"/>
      <c r="W7" s="7"/>
    </row>
    <row r="8" spans="1:23" s="5" customFormat="1" ht="15.75" x14ac:dyDescent="0.25">
      <c r="A8" s="22" t="s">
        <v>11</v>
      </c>
      <c r="B8" s="23">
        <f t="shared" si="1"/>
        <v>14358</v>
      </c>
      <c r="C8" s="23">
        <f t="shared" si="1"/>
        <v>14647</v>
      </c>
      <c r="D8" s="23">
        <f t="shared" si="1"/>
        <v>14983</v>
      </c>
      <c r="E8" s="23">
        <f t="shared" si="1"/>
        <v>15317</v>
      </c>
      <c r="F8" s="23">
        <f t="shared" si="1"/>
        <v>15678</v>
      </c>
      <c r="G8" s="23">
        <f t="shared" si="0"/>
        <v>15855</v>
      </c>
      <c r="H8" s="23">
        <f t="shared" si="0"/>
        <v>15855</v>
      </c>
      <c r="I8" s="23">
        <f t="shared" si="0"/>
        <v>16722</v>
      </c>
      <c r="J8" s="23">
        <f t="shared" si="0"/>
        <v>17174</v>
      </c>
      <c r="K8" s="23">
        <f t="shared" si="0"/>
        <v>16974</v>
      </c>
      <c r="L8" s="23">
        <f t="shared" si="0"/>
        <v>16619</v>
      </c>
      <c r="M8" s="23">
        <f t="shared" si="2"/>
        <v>-355</v>
      </c>
      <c r="N8" s="24">
        <f t="shared" si="3"/>
        <v>-2.0914339578178343E-2</v>
      </c>
      <c r="O8" s="24">
        <f t="shared" si="4"/>
        <v>4.8186691895301115E-2</v>
      </c>
      <c r="P8" s="24">
        <f t="shared" si="5"/>
        <v>0.15747318568045698</v>
      </c>
      <c r="Q8" s="24">
        <f t="shared" si="6"/>
        <v>0.24944090056285179</v>
      </c>
      <c r="R8" s="2"/>
      <c r="S8" s="8"/>
      <c r="T8" s="8"/>
      <c r="U8" s="8"/>
      <c r="V8" s="8"/>
      <c r="W8" s="8"/>
    </row>
    <row r="9" spans="1:23" ht="15.75" x14ac:dyDescent="0.25">
      <c r="A9" s="25" t="s">
        <v>12</v>
      </c>
      <c r="B9" s="26">
        <f t="shared" si="1"/>
        <v>10944</v>
      </c>
      <c r="C9" s="26">
        <f t="shared" si="1"/>
        <v>10970</v>
      </c>
      <c r="D9" s="26">
        <f t="shared" si="1"/>
        <v>11043</v>
      </c>
      <c r="E9" s="26">
        <f t="shared" si="1"/>
        <v>11315</v>
      </c>
      <c r="F9" s="26">
        <f t="shared" si="1"/>
        <v>11450</v>
      </c>
      <c r="G9" s="26">
        <f t="shared" si="0"/>
        <v>11589</v>
      </c>
      <c r="H9" s="26">
        <f t="shared" si="0"/>
        <v>11633</v>
      </c>
      <c r="I9" s="26">
        <f t="shared" si="0"/>
        <v>12467</v>
      </c>
      <c r="J9" s="26">
        <f t="shared" si="0"/>
        <v>12376</v>
      </c>
      <c r="K9" s="26">
        <f t="shared" si="0"/>
        <v>11776</v>
      </c>
      <c r="L9" s="26">
        <f t="shared" si="0"/>
        <v>11448</v>
      </c>
      <c r="M9" s="26">
        <f t="shared" si="2"/>
        <v>-328</v>
      </c>
      <c r="N9" s="27">
        <f t="shared" si="3"/>
        <v>-2.7853260869565188E-2</v>
      </c>
      <c r="O9" s="27">
        <f t="shared" si="4"/>
        <v>-1.2166709811027743E-2</v>
      </c>
      <c r="P9" s="27">
        <f t="shared" si="5"/>
        <v>4.6052631578947345E-2</v>
      </c>
      <c r="Q9" s="27">
        <f t="shared" si="6"/>
        <v>0.17182739212007506</v>
      </c>
    </row>
    <row r="10" spans="1:23" ht="15.75" x14ac:dyDescent="0.25">
      <c r="A10" s="25" t="s">
        <v>13</v>
      </c>
      <c r="B10" s="26">
        <f t="shared" si="1"/>
        <v>3414</v>
      </c>
      <c r="C10" s="26">
        <f t="shared" si="1"/>
        <v>3677</v>
      </c>
      <c r="D10" s="26">
        <f t="shared" si="1"/>
        <v>3940</v>
      </c>
      <c r="E10" s="26">
        <f t="shared" si="1"/>
        <v>4002</v>
      </c>
      <c r="F10" s="26">
        <f t="shared" si="1"/>
        <v>4228</v>
      </c>
      <c r="G10" s="26">
        <f t="shared" si="0"/>
        <v>4266</v>
      </c>
      <c r="H10" s="26">
        <f t="shared" si="0"/>
        <v>4222</v>
      </c>
      <c r="I10" s="26">
        <f t="shared" si="0"/>
        <v>4255</v>
      </c>
      <c r="J10" s="26">
        <f t="shared" si="0"/>
        <v>4798</v>
      </c>
      <c r="K10" s="26">
        <f t="shared" si="0"/>
        <v>5198</v>
      </c>
      <c r="L10" s="26">
        <f t="shared" si="0"/>
        <v>5171</v>
      </c>
      <c r="M10" s="26">
        <f t="shared" si="2"/>
        <v>-27</v>
      </c>
      <c r="N10" s="27">
        <f t="shared" si="3"/>
        <v>-5.1943055021161921E-3</v>
      </c>
      <c r="O10" s="27">
        <f t="shared" si="4"/>
        <v>0.21214252226910446</v>
      </c>
      <c r="P10" s="27">
        <f t="shared" si="5"/>
        <v>0.51464557703573521</v>
      </c>
      <c r="Q10" s="27">
        <f t="shared" si="6"/>
        <v>7.761350844277673E-2</v>
      </c>
    </row>
    <row r="11" spans="1:23" s="10" customFormat="1" ht="15.75" x14ac:dyDescent="0.25">
      <c r="A11" s="20" t="s">
        <v>14</v>
      </c>
      <c r="B11" s="28">
        <f t="shared" ref="B11:L12" si="7">B6+B9</f>
        <v>43246</v>
      </c>
      <c r="C11" s="28">
        <f t="shared" si="7"/>
        <v>43694</v>
      </c>
      <c r="D11" s="28">
        <f t="shared" si="7"/>
        <v>44355</v>
      </c>
      <c r="E11" s="28">
        <f t="shared" si="7"/>
        <v>45484</v>
      </c>
      <c r="F11" s="28">
        <f t="shared" si="7"/>
        <v>46625</v>
      </c>
      <c r="G11" s="28">
        <f t="shared" si="7"/>
        <v>47535</v>
      </c>
      <c r="H11" s="28">
        <f t="shared" si="7"/>
        <v>47730</v>
      </c>
      <c r="I11" s="28">
        <f t="shared" si="7"/>
        <v>48055</v>
      </c>
      <c r="J11" s="28">
        <f t="shared" si="7"/>
        <v>46439</v>
      </c>
      <c r="K11" s="28">
        <f t="shared" si="7"/>
        <v>45216</v>
      </c>
      <c r="L11" s="28">
        <f t="shared" si="7"/>
        <v>45470</v>
      </c>
      <c r="M11" s="28">
        <f t="shared" si="2"/>
        <v>254</v>
      </c>
      <c r="N11" s="29">
        <f t="shared" si="3"/>
        <v>5.6174805378625958E-3</v>
      </c>
      <c r="O11" s="29">
        <f t="shared" si="4"/>
        <v>-4.344167455559067E-2</v>
      </c>
      <c r="P11" s="29">
        <f t="shared" si="5"/>
        <v>5.1426721546501408E-2</v>
      </c>
      <c r="Q11" s="29">
        <f t="shared" si="6"/>
        <v>0.68247654784240153</v>
      </c>
      <c r="R11" s="9"/>
    </row>
    <row r="12" spans="1:23" s="10" customFormat="1" ht="15.75" x14ac:dyDescent="0.25">
      <c r="A12" s="20" t="s">
        <v>15</v>
      </c>
      <c r="B12" s="28">
        <f t="shared" si="7"/>
        <v>14920</v>
      </c>
      <c r="C12" s="28">
        <f t="shared" si="7"/>
        <v>15973</v>
      </c>
      <c r="D12" s="28">
        <f t="shared" si="7"/>
        <v>16661</v>
      </c>
      <c r="E12" s="28">
        <f t="shared" si="7"/>
        <v>17718</v>
      </c>
      <c r="F12" s="28">
        <f t="shared" si="7"/>
        <v>18750</v>
      </c>
      <c r="G12" s="28">
        <f t="shared" si="7"/>
        <v>19467</v>
      </c>
      <c r="H12" s="28">
        <f t="shared" si="7"/>
        <v>19656</v>
      </c>
      <c r="I12" s="28">
        <f t="shared" si="7"/>
        <v>18817</v>
      </c>
      <c r="J12" s="28">
        <f t="shared" si="7"/>
        <v>20630</v>
      </c>
      <c r="K12" s="28">
        <f t="shared" si="7"/>
        <v>21010</v>
      </c>
      <c r="L12" s="28">
        <f t="shared" si="7"/>
        <v>21155</v>
      </c>
      <c r="M12" s="28">
        <f t="shared" si="2"/>
        <v>145</v>
      </c>
      <c r="N12" s="29">
        <f t="shared" si="3"/>
        <v>6.901475487862907E-3</v>
      </c>
      <c r="O12" s="29">
        <f t="shared" si="4"/>
        <v>8.6710843992397368E-2</v>
      </c>
      <c r="P12" s="29">
        <f t="shared" si="5"/>
        <v>0.41789544235924936</v>
      </c>
      <c r="Q12" s="29">
        <f t="shared" si="6"/>
        <v>0.31752345215759847</v>
      </c>
      <c r="R12" s="9"/>
    </row>
    <row r="13" spans="1:23" s="10" customFormat="1" ht="16.5" thickBot="1" x14ac:dyDescent="0.3">
      <c r="A13" s="30" t="s">
        <v>16</v>
      </c>
      <c r="B13" s="31">
        <f t="shared" ref="B13:L13" si="8">B11+B12</f>
        <v>58166</v>
      </c>
      <c r="C13" s="31">
        <f t="shared" si="8"/>
        <v>59667</v>
      </c>
      <c r="D13" s="31">
        <f t="shared" si="8"/>
        <v>61016</v>
      </c>
      <c r="E13" s="31">
        <f t="shared" si="8"/>
        <v>63202</v>
      </c>
      <c r="F13" s="31">
        <f t="shared" si="8"/>
        <v>65375</v>
      </c>
      <c r="G13" s="31">
        <f t="shared" si="8"/>
        <v>67002</v>
      </c>
      <c r="H13" s="31">
        <f t="shared" si="8"/>
        <v>67386</v>
      </c>
      <c r="I13" s="31">
        <f t="shared" si="8"/>
        <v>66872</v>
      </c>
      <c r="J13" s="31">
        <f t="shared" si="8"/>
        <v>67069</v>
      </c>
      <c r="K13" s="31">
        <f t="shared" si="8"/>
        <v>66226</v>
      </c>
      <c r="L13" s="31">
        <f t="shared" si="8"/>
        <v>66625</v>
      </c>
      <c r="M13" s="31">
        <f t="shared" si="2"/>
        <v>399</v>
      </c>
      <c r="N13" s="32">
        <f t="shared" si="3"/>
        <v>6.024824087216496E-3</v>
      </c>
      <c r="O13" s="32">
        <f t="shared" si="4"/>
        <v>-5.6266977105160487E-3</v>
      </c>
      <c r="P13" s="32">
        <f t="shared" si="5"/>
        <v>0.14542860090086984</v>
      </c>
      <c r="Q13" s="32">
        <f t="shared" si="6"/>
        <v>1</v>
      </c>
      <c r="R13" s="9"/>
    </row>
    <row r="14" spans="1:23" s="12" customFormat="1" ht="15.75" x14ac:dyDescent="0.25">
      <c r="A14" s="33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5"/>
      <c r="N14" s="36"/>
      <c r="O14" s="36"/>
      <c r="P14" s="36"/>
      <c r="Q14" s="36"/>
      <c r="R14" s="11"/>
    </row>
    <row r="15" spans="1:23" ht="15.75" x14ac:dyDescent="0.25">
      <c r="A15" s="37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</row>
    <row r="16" spans="1:23" ht="32.1" customHeight="1" x14ac:dyDescent="0.25">
      <c r="A16" s="20" t="s">
        <v>17</v>
      </c>
      <c r="B16" s="21" t="s">
        <v>18</v>
      </c>
      <c r="C16" s="21" t="s">
        <v>19</v>
      </c>
      <c r="D16" s="21" t="s">
        <v>20</v>
      </c>
      <c r="E16" s="21" t="s">
        <v>21</v>
      </c>
      <c r="F16" s="21" t="s">
        <v>22</v>
      </c>
      <c r="G16" s="21" t="s">
        <v>23</v>
      </c>
      <c r="H16" s="21" t="s">
        <v>24</v>
      </c>
      <c r="I16" s="21" t="s">
        <v>38</v>
      </c>
      <c r="J16" s="21" t="s">
        <v>25</v>
      </c>
      <c r="K16" s="21" t="s">
        <v>26</v>
      </c>
      <c r="L16" s="21" t="s">
        <v>27</v>
      </c>
      <c r="M16" s="38" t="s">
        <v>28</v>
      </c>
      <c r="N16" s="38" t="s">
        <v>29</v>
      </c>
      <c r="O16" s="38" t="s">
        <v>30</v>
      </c>
      <c r="P16" s="38" t="s">
        <v>31</v>
      </c>
      <c r="Q16" s="38" t="s">
        <v>32</v>
      </c>
      <c r="R16" s="13"/>
    </row>
    <row r="17" spans="1:18" s="5" customFormat="1" ht="15.75" x14ac:dyDescent="0.25">
      <c r="A17" s="22" t="s">
        <v>8</v>
      </c>
      <c r="B17" s="39">
        <f t="shared" ref="B17:G17" si="9">B18+B19</f>
        <v>24768</v>
      </c>
      <c r="C17" s="39">
        <f t="shared" si="9"/>
        <v>25188</v>
      </c>
      <c r="D17" s="39">
        <f t="shared" si="9"/>
        <v>25864</v>
      </c>
      <c r="E17" s="39">
        <f t="shared" si="9"/>
        <v>26726</v>
      </c>
      <c r="F17" s="39">
        <f t="shared" si="9"/>
        <v>27966</v>
      </c>
      <c r="G17" s="39">
        <f t="shared" si="9"/>
        <v>28990</v>
      </c>
      <c r="H17" s="39">
        <f>H18+H19</f>
        <v>29928</v>
      </c>
      <c r="I17" s="39">
        <f>I18+I19</f>
        <v>29301</v>
      </c>
      <c r="J17" s="39">
        <f>J18+J19</f>
        <v>29813</v>
      </c>
      <c r="K17" s="39">
        <f>K18+K19</f>
        <v>29817</v>
      </c>
      <c r="L17" s="39">
        <f>L18+L19</f>
        <v>30978</v>
      </c>
      <c r="M17" s="23">
        <f>L17-K17</f>
        <v>1161</v>
      </c>
      <c r="N17" s="24">
        <f>IFERROR(L17/K17-1,0)</f>
        <v>3.8937518865076903E-2</v>
      </c>
      <c r="O17" s="24">
        <f>IFERROR(L17/G17-1,0)</f>
        <v>6.8575370817523185E-2</v>
      </c>
      <c r="P17" s="24">
        <f>IFERROR(L17/B17-1,0)</f>
        <v>0.25072674418604657</v>
      </c>
      <c r="Q17" s="24">
        <f>L17/$L$13</f>
        <v>0.46496060037523451</v>
      </c>
      <c r="R17" s="13"/>
    </row>
    <row r="18" spans="1:18" ht="15.75" x14ac:dyDescent="0.25">
      <c r="A18" s="25" t="s">
        <v>14</v>
      </c>
      <c r="B18" s="40">
        <v>15742</v>
      </c>
      <c r="C18" s="40">
        <v>15634</v>
      </c>
      <c r="D18" s="40">
        <v>15746</v>
      </c>
      <c r="E18" s="40">
        <v>15870</v>
      </c>
      <c r="F18" s="40">
        <v>16416</v>
      </c>
      <c r="G18" s="40">
        <v>16801</v>
      </c>
      <c r="H18" s="40">
        <v>17350</v>
      </c>
      <c r="I18" s="40">
        <v>17392</v>
      </c>
      <c r="J18" s="40">
        <v>16850</v>
      </c>
      <c r="K18" s="40">
        <v>16834</v>
      </c>
      <c r="L18" s="40">
        <v>17778</v>
      </c>
      <c r="M18" s="26">
        <f t="shared" ref="M18:M25" si="10">L18-K18</f>
        <v>944</v>
      </c>
      <c r="N18" s="27">
        <f t="shared" ref="N18:N25" si="11">IFERROR(L18/K18-1,0)</f>
        <v>5.6076987050017735E-2</v>
      </c>
      <c r="O18" s="27">
        <f t="shared" ref="O18:O25" si="12">IFERROR(L18/G18-1,0)</f>
        <v>5.8151300517826243E-2</v>
      </c>
      <c r="P18" s="27">
        <f t="shared" ref="P18:P25" si="13">IFERROR(L18/B18-1,0)</f>
        <v>0.12933553551010046</v>
      </c>
      <c r="Q18" s="27">
        <f t="shared" ref="Q18:Q25" si="14">L18/$L$13</f>
        <v>0.26683677298311442</v>
      </c>
    </row>
    <row r="19" spans="1:18" ht="15.75" x14ac:dyDescent="0.25">
      <c r="A19" s="25" t="s">
        <v>15</v>
      </c>
      <c r="B19" s="40">
        <v>9026</v>
      </c>
      <c r="C19" s="40">
        <v>9554</v>
      </c>
      <c r="D19" s="40">
        <v>10118</v>
      </c>
      <c r="E19" s="40">
        <v>10856</v>
      </c>
      <c r="F19" s="40">
        <v>11550</v>
      </c>
      <c r="G19" s="40">
        <v>12189</v>
      </c>
      <c r="H19" s="40">
        <v>12578</v>
      </c>
      <c r="I19" s="40">
        <v>11909</v>
      </c>
      <c r="J19" s="40">
        <v>12963</v>
      </c>
      <c r="K19" s="40">
        <v>12983</v>
      </c>
      <c r="L19" s="40">
        <v>13200</v>
      </c>
      <c r="M19" s="26">
        <f t="shared" si="10"/>
        <v>217</v>
      </c>
      <c r="N19" s="27">
        <f t="shared" si="11"/>
        <v>1.6714164676885135E-2</v>
      </c>
      <c r="O19" s="27">
        <f t="shared" si="12"/>
        <v>8.2943637706128559E-2</v>
      </c>
      <c r="P19" s="27">
        <f t="shared" si="13"/>
        <v>0.4624418346997563</v>
      </c>
      <c r="Q19" s="27">
        <f t="shared" si="14"/>
        <v>0.19812382739212009</v>
      </c>
    </row>
    <row r="20" spans="1:18" s="5" customFormat="1" ht="15.75" x14ac:dyDescent="0.25">
      <c r="A20" s="22" t="s">
        <v>11</v>
      </c>
      <c r="B20" s="39">
        <f t="shared" ref="B20:G20" si="15">B21+B22</f>
        <v>5071</v>
      </c>
      <c r="C20" s="39">
        <f t="shared" si="15"/>
        <v>5077</v>
      </c>
      <c r="D20" s="39">
        <f t="shared" si="15"/>
        <v>5436</v>
      </c>
      <c r="E20" s="39">
        <f t="shared" si="15"/>
        <v>5544</v>
      </c>
      <c r="F20" s="39">
        <f t="shared" si="15"/>
        <v>5715</v>
      </c>
      <c r="G20" s="39">
        <f t="shared" si="15"/>
        <v>5880</v>
      </c>
      <c r="H20" s="39">
        <f>H21+H22</f>
        <v>6039</v>
      </c>
      <c r="I20" s="39">
        <f>I21+I22</f>
        <v>6140</v>
      </c>
      <c r="J20" s="39">
        <f>J21+J22</f>
        <v>6476</v>
      </c>
      <c r="K20" s="39">
        <f>K21+K22</f>
        <v>6613</v>
      </c>
      <c r="L20" s="39">
        <f>L21+L22</f>
        <v>6507</v>
      </c>
      <c r="M20" s="23">
        <f t="shared" si="10"/>
        <v>-106</v>
      </c>
      <c r="N20" s="24">
        <f t="shared" si="11"/>
        <v>-1.6029033721457697E-2</v>
      </c>
      <c r="O20" s="24">
        <f t="shared" si="12"/>
        <v>0.10663265306122449</v>
      </c>
      <c r="P20" s="24">
        <f t="shared" si="13"/>
        <v>0.28317886018536775</v>
      </c>
      <c r="Q20" s="24">
        <f t="shared" si="14"/>
        <v>9.766604127579738E-2</v>
      </c>
      <c r="R20" s="2"/>
    </row>
    <row r="21" spans="1:18" ht="15.75" x14ac:dyDescent="0.25">
      <c r="A21" s="25" t="s">
        <v>14</v>
      </c>
      <c r="B21" s="40">
        <v>3216</v>
      </c>
      <c r="C21" s="40">
        <v>3274</v>
      </c>
      <c r="D21" s="40">
        <v>3363</v>
      </c>
      <c r="E21" s="40">
        <v>3451</v>
      </c>
      <c r="F21" s="40">
        <v>3492</v>
      </c>
      <c r="G21" s="40">
        <v>3576</v>
      </c>
      <c r="H21" s="40">
        <v>3711</v>
      </c>
      <c r="I21" s="40">
        <v>3898</v>
      </c>
      <c r="J21" s="40">
        <v>3855</v>
      </c>
      <c r="K21" s="40">
        <v>3728</v>
      </c>
      <c r="L21" s="40">
        <v>3658</v>
      </c>
      <c r="M21" s="26">
        <f t="shared" si="10"/>
        <v>-70</v>
      </c>
      <c r="N21" s="27">
        <f t="shared" si="11"/>
        <v>-1.8776824034334783E-2</v>
      </c>
      <c r="O21" s="27">
        <f t="shared" si="12"/>
        <v>2.2930648769574846E-2</v>
      </c>
      <c r="P21" s="27">
        <f t="shared" si="13"/>
        <v>0.13743781094527363</v>
      </c>
      <c r="Q21" s="27">
        <f t="shared" si="14"/>
        <v>5.4904315196998121E-2</v>
      </c>
    </row>
    <row r="22" spans="1:18" ht="15.75" x14ac:dyDescent="0.25">
      <c r="A22" s="25" t="s">
        <v>15</v>
      </c>
      <c r="B22" s="40">
        <v>1855</v>
      </c>
      <c r="C22" s="40">
        <v>1803</v>
      </c>
      <c r="D22" s="40">
        <v>2073</v>
      </c>
      <c r="E22" s="40">
        <v>2093</v>
      </c>
      <c r="F22" s="40">
        <v>2223</v>
      </c>
      <c r="G22" s="40">
        <v>2304</v>
      </c>
      <c r="H22" s="40">
        <v>2328</v>
      </c>
      <c r="I22" s="40">
        <v>2242</v>
      </c>
      <c r="J22" s="40">
        <v>2621</v>
      </c>
      <c r="K22" s="40">
        <v>2885</v>
      </c>
      <c r="L22" s="40">
        <v>2849</v>
      </c>
      <c r="M22" s="26">
        <f t="shared" si="10"/>
        <v>-36</v>
      </c>
      <c r="N22" s="27">
        <f t="shared" si="11"/>
        <v>-1.2478336221837139E-2</v>
      </c>
      <c r="O22" s="27">
        <f t="shared" si="12"/>
        <v>0.23654513888888884</v>
      </c>
      <c r="P22" s="27">
        <f t="shared" si="13"/>
        <v>0.53584905660377369</v>
      </c>
      <c r="Q22" s="27">
        <f t="shared" si="14"/>
        <v>4.2761726078799252E-2</v>
      </c>
    </row>
    <row r="23" spans="1:18" s="10" customFormat="1" ht="15.75" x14ac:dyDescent="0.25">
      <c r="A23" s="20" t="s">
        <v>33</v>
      </c>
      <c r="B23" s="28">
        <f t="shared" ref="B23:L24" si="16">B18+B21</f>
        <v>18958</v>
      </c>
      <c r="C23" s="28">
        <f t="shared" si="16"/>
        <v>18908</v>
      </c>
      <c r="D23" s="28">
        <f t="shared" si="16"/>
        <v>19109</v>
      </c>
      <c r="E23" s="28">
        <f t="shared" si="16"/>
        <v>19321</v>
      </c>
      <c r="F23" s="28">
        <f t="shared" si="16"/>
        <v>19908</v>
      </c>
      <c r="G23" s="28">
        <f t="shared" si="16"/>
        <v>20377</v>
      </c>
      <c r="H23" s="28">
        <f t="shared" si="16"/>
        <v>21061</v>
      </c>
      <c r="I23" s="28">
        <f t="shared" si="16"/>
        <v>21290</v>
      </c>
      <c r="J23" s="28">
        <f>J18+J21</f>
        <v>20705</v>
      </c>
      <c r="K23" s="28">
        <f t="shared" si="16"/>
        <v>20562</v>
      </c>
      <c r="L23" s="28">
        <f t="shared" si="16"/>
        <v>21436</v>
      </c>
      <c r="M23" s="28">
        <f t="shared" si="10"/>
        <v>874</v>
      </c>
      <c r="N23" s="29">
        <f t="shared" si="11"/>
        <v>4.2505592841163287E-2</v>
      </c>
      <c r="O23" s="29">
        <f t="shared" si="12"/>
        <v>5.1970358737792655E-2</v>
      </c>
      <c r="P23" s="29">
        <f t="shared" si="13"/>
        <v>0.1307099905053275</v>
      </c>
      <c r="Q23" s="29">
        <f t="shared" si="14"/>
        <v>0.32174108818011254</v>
      </c>
      <c r="R23" s="9"/>
    </row>
    <row r="24" spans="1:18" s="10" customFormat="1" ht="15.75" x14ac:dyDescent="0.25">
      <c r="A24" s="20" t="s">
        <v>34</v>
      </c>
      <c r="B24" s="28">
        <f t="shared" si="16"/>
        <v>10881</v>
      </c>
      <c r="C24" s="28">
        <f t="shared" si="16"/>
        <v>11357</v>
      </c>
      <c r="D24" s="28">
        <f t="shared" si="16"/>
        <v>12191</v>
      </c>
      <c r="E24" s="28">
        <f t="shared" si="16"/>
        <v>12949</v>
      </c>
      <c r="F24" s="28">
        <f t="shared" si="16"/>
        <v>13773</v>
      </c>
      <c r="G24" s="28">
        <f t="shared" si="16"/>
        <v>14493</v>
      </c>
      <c r="H24" s="28">
        <f t="shared" si="16"/>
        <v>14906</v>
      </c>
      <c r="I24" s="28">
        <f t="shared" si="16"/>
        <v>14151</v>
      </c>
      <c r="J24" s="28">
        <f>J19+J22</f>
        <v>15584</v>
      </c>
      <c r="K24" s="28">
        <f t="shared" si="16"/>
        <v>15868</v>
      </c>
      <c r="L24" s="28">
        <f t="shared" si="16"/>
        <v>16049</v>
      </c>
      <c r="M24" s="28">
        <f t="shared" si="10"/>
        <v>181</v>
      </c>
      <c r="N24" s="29">
        <f t="shared" si="11"/>
        <v>1.1406604487017802E-2</v>
      </c>
      <c r="O24" s="29">
        <f t="shared" si="12"/>
        <v>0.10736217484302757</v>
      </c>
      <c r="P24" s="29">
        <f t="shared" si="13"/>
        <v>0.47495634592408775</v>
      </c>
      <c r="Q24" s="29">
        <f t="shared" si="14"/>
        <v>0.24088555347091933</v>
      </c>
      <c r="R24" s="9"/>
    </row>
    <row r="25" spans="1:18" s="10" customFormat="1" ht="16.5" thickBot="1" x14ac:dyDescent="0.3">
      <c r="A25" s="30" t="s">
        <v>16</v>
      </c>
      <c r="B25" s="31">
        <f t="shared" ref="B25:L25" si="17">B23+B24</f>
        <v>29839</v>
      </c>
      <c r="C25" s="31">
        <f t="shared" si="17"/>
        <v>30265</v>
      </c>
      <c r="D25" s="31">
        <f t="shared" si="17"/>
        <v>31300</v>
      </c>
      <c r="E25" s="31">
        <f t="shared" si="17"/>
        <v>32270</v>
      </c>
      <c r="F25" s="31">
        <f t="shared" si="17"/>
        <v>33681</v>
      </c>
      <c r="G25" s="31">
        <f t="shared" si="17"/>
        <v>34870</v>
      </c>
      <c r="H25" s="31">
        <f t="shared" si="17"/>
        <v>35967</v>
      </c>
      <c r="I25" s="31">
        <f t="shared" si="17"/>
        <v>35441</v>
      </c>
      <c r="J25" s="31">
        <f t="shared" si="17"/>
        <v>36289</v>
      </c>
      <c r="K25" s="31">
        <f t="shared" si="17"/>
        <v>36430</v>
      </c>
      <c r="L25" s="31">
        <f t="shared" si="17"/>
        <v>37485</v>
      </c>
      <c r="M25" s="31">
        <f t="shared" si="10"/>
        <v>1055</v>
      </c>
      <c r="N25" s="32">
        <f t="shared" si="11"/>
        <v>2.8959648641229796E-2</v>
      </c>
      <c r="O25" s="32">
        <f t="shared" si="12"/>
        <v>7.4992830513335162E-2</v>
      </c>
      <c r="P25" s="32">
        <f t="shared" si="13"/>
        <v>0.25624183116056165</v>
      </c>
      <c r="Q25" s="32">
        <f t="shared" si="14"/>
        <v>0.56262664165103193</v>
      </c>
      <c r="R25" s="9"/>
    </row>
    <row r="26" spans="1:18" ht="15.75" x14ac:dyDescent="0.25">
      <c r="A26" s="41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37"/>
      <c r="O26" s="37"/>
      <c r="P26" s="37"/>
      <c r="Q26" s="37"/>
    </row>
    <row r="27" spans="1:18" ht="32.1" customHeight="1" x14ac:dyDescent="0.25">
      <c r="A27" s="20" t="s">
        <v>35</v>
      </c>
      <c r="B27" s="21" t="s">
        <v>18</v>
      </c>
      <c r="C27" s="21" t="s">
        <v>19</v>
      </c>
      <c r="D27" s="21" t="s">
        <v>20</v>
      </c>
      <c r="E27" s="21" t="s">
        <v>21</v>
      </c>
      <c r="F27" s="21" t="s">
        <v>22</v>
      </c>
      <c r="G27" s="21" t="s">
        <v>23</v>
      </c>
      <c r="H27" s="21" t="s">
        <v>24</v>
      </c>
      <c r="I27" s="21" t="s">
        <v>38</v>
      </c>
      <c r="J27" s="21" t="s">
        <v>25</v>
      </c>
      <c r="K27" s="21" t="s">
        <v>26</v>
      </c>
      <c r="L27" s="21" t="s">
        <v>27</v>
      </c>
      <c r="M27" s="38" t="s">
        <v>28</v>
      </c>
      <c r="N27" s="38" t="s">
        <v>29</v>
      </c>
      <c r="O27" s="38" t="s">
        <v>30</v>
      </c>
      <c r="P27" s="38" t="s">
        <v>31</v>
      </c>
      <c r="Q27" s="38" t="s">
        <v>32</v>
      </c>
      <c r="R27" s="13"/>
    </row>
    <row r="28" spans="1:18" s="5" customFormat="1" ht="15.75" x14ac:dyDescent="0.25">
      <c r="A28" s="22" t="s">
        <v>8</v>
      </c>
      <c r="B28" s="39">
        <f t="shared" ref="B28:G28" si="18">B29+B30</f>
        <v>8871</v>
      </c>
      <c r="C28" s="39">
        <f t="shared" si="18"/>
        <v>9379</v>
      </c>
      <c r="D28" s="39">
        <f t="shared" si="18"/>
        <v>9618</v>
      </c>
      <c r="E28" s="39">
        <f t="shared" si="18"/>
        <v>10187</v>
      </c>
      <c r="F28" s="39">
        <f t="shared" si="18"/>
        <v>10437</v>
      </c>
      <c r="G28" s="39">
        <f t="shared" si="18"/>
        <v>10528</v>
      </c>
      <c r="H28" s="39">
        <f>H29+H30</f>
        <v>10196</v>
      </c>
      <c r="I28" s="39">
        <f>I29+I30</f>
        <v>9767</v>
      </c>
      <c r="J28" s="39">
        <f>J29+J30</f>
        <v>9467</v>
      </c>
      <c r="K28" s="39">
        <f>K29+K30</f>
        <v>9020</v>
      </c>
      <c r="L28" s="39">
        <v>8810</v>
      </c>
      <c r="M28" s="23">
        <f>L28-K28</f>
        <v>-210</v>
      </c>
      <c r="N28" s="24">
        <f>IFERROR(L28/K28-1,0)</f>
        <v>-2.328159645232819E-2</v>
      </c>
      <c r="O28" s="24">
        <f>IFERROR(L28/G28-1,0)</f>
        <v>-0.1631838905775076</v>
      </c>
      <c r="P28" s="24">
        <f>IFERROR(L28/B28-1,0)</f>
        <v>-6.8763386314958375E-3</v>
      </c>
      <c r="Q28" s="24">
        <f>L28/$L$13</f>
        <v>0.13223264540337712</v>
      </c>
      <c r="R28" s="13"/>
    </row>
    <row r="29" spans="1:18" ht="15.75" x14ac:dyDescent="0.25">
      <c r="A29" s="25" t="s">
        <v>14</v>
      </c>
      <c r="B29" s="40">
        <v>7867</v>
      </c>
      <c r="C29" s="40">
        <v>8187</v>
      </c>
      <c r="D29" s="40">
        <v>8430</v>
      </c>
      <c r="E29" s="40">
        <v>8836</v>
      </c>
      <c r="F29" s="40">
        <v>9032</v>
      </c>
      <c r="G29" s="40">
        <v>9110</v>
      </c>
      <c r="H29" s="40">
        <v>8849</v>
      </c>
      <c r="I29" s="40">
        <v>8532</v>
      </c>
      <c r="J29" s="40">
        <v>8080</v>
      </c>
      <c r="K29" s="40">
        <v>7684</v>
      </c>
      <c r="L29" s="40">
        <v>7493</v>
      </c>
      <c r="M29" s="26">
        <f t="shared" ref="M29:M36" si="19">L29-K29</f>
        <v>-191</v>
      </c>
      <c r="N29" s="27">
        <f t="shared" ref="N29:N36" si="20">IFERROR(L29/K29-1,0)</f>
        <v>-2.4856845393024463E-2</v>
      </c>
      <c r="O29" s="27">
        <f t="shared" ref="O29:O36" si="21">IFERROR(L29/G29-1,0)</f>
        <v>-0.17749725576289788</v>
      </c>
      <c r="P29" s="27">
        <f t="shared" ref="P29:P36" si="22">IFERROR(L29/B29-1,0)</f>
        <v>-4.7540358459387311E-2</v>
      </c>
      <c r="Q29" s="27">
        <f t="shared" ref="Q29:Q36" si="23">L29/$L$13</f>
        <v>0.11246529080675421</v>
      </c>
    </row>
    <row r="30" spans="1:18" ht="15.75" x14ac:dyDescent="0.25">
      <c r="A30" s="25" t="s">
        <v>15</v>
      </c>
      <c r="B30" s="40">
        <v>1004</v>
      </c>
      <c r="C30" s="40">
        <v>1192</v>
      </c>
      <c r="D30" s="40">
        <v>1188</v>
      </c>
      <c r="E30" s="40">
        <v>1351</v>
      </c>
      <c r="F30" s="40">
        <v>1405</v>
      </c>
      <c r="G30" s="40">
        <v>1418</v>
      </c>
      <c r="H30" s="40">
        <v>1347</v>
      </c>
      <c r="I30" s="40">
        <v>1235</v>
      </c>
      <c r="J30" s="40">
        <v>1387</v>
      </c>
      <c r="K30" s="40">
        <v>1336</v>
      </c>
      <c r="L30" s="40">
        <v>1317</v>
      </c>
      <c r="M30" s="26">
        <f t="shared" si="19"/>
        <v>-19</v>
      </c>
      <c r="N30" s="27">
        <f t="shared" si="20"/>
        <v>-1.4221556886227504E-2</v>
      </c>
      <c r="O30" s="27">
        <f t="shared" si="21"/>
        <v>-7.1227080394922426E-2</v>
      </c>
      <c r="P30" s="27">
        <f t="shared" si="22"/>
        <v>0.31175298804780871</v>
      </c>
      <c r="Q30" s="27">
        <f t="shared" si="23"/>
        <v>1.9767354596622891E-2</v>
      </c>
    </row>
    <row r="31" spans="1:18" s="5" customFormat="1" ht="15.75" x14ac:dyDescent="0.25">
      <c r="A31" s="22" t="s">
        <v>11</v>
      </c>
      <c r="B31" s="39">
        <f t="shared" ref="B31:G31" si="24">B32+B33</f>
        <v>1727</v>
      </c>
      <c r="C31" s="39">
        <f t="shared" si="24"/>
        <v>1753</v>
      </c>
      <c r="D31" s="39">
        <f t="shared" si="24"/>
        <v>1681</v>
      </c>
      <c r="E31" s="39">
        <f t="shared" si="24"/>
        <v>1808</v>
      </c>
      <c r="F31" s="39">
        <f t="shared" si="24"/>
        <v>1985</v>
      </c>
      <c r="G31" s="39">
        <f t="shared" si="24"/>
        <v>2046</v>
      </c>
      <c r="H31" s="39">
        <f>H32+H33</f>
        <v>1984</v>
      </c>
      <c r="I31" s="39">
        <f>I32+I33</f>
        <v>1980</v>
      </c>
      <c r="J31" s="39">
        <f>J32+J33</f>
        <v>1918</v>
      </c>
      <c r="K31" s="39">
        <f>K32+K33</f>
        <v>1792</v>
      </c>
      <c r="L31" s="39">
        <v>1868</v>
      </c>
      <c r="M31" s="23">
        <f t="shared" si="19"/>
        <v>76</v>
      </c>
      <c r="N31" s="24">
        <f t="shared" si="20"/>
        <v>4.2410714285714191E-2</v>
      </c>
      <c r="O31" s="24">
        <f t="shared" si="21"/>
        <v>-8.6999022482893484E-2</v>
      </c>
      <c r="P31" s="24">
        <f t="shared" si="22"/>
        <v>8.1644470179502049E-2</v>
      </c>
      <c r="Q31" s="24">
        <f t="shared" si="23"/>
        <v>2.8037523452157598E-2</v>
      </c>
      <c r="R31" s="2"/>
    </row>
    <row r="32" spans="1:18" ht="15.75" x14ac:dyDescent="0.25">
      <c r="A32" s="25" t="s">
        <v>14</v>
      </c>
      <c r="B32" s="40">
        <v>1507</v>
      </c>
      <c r="C32" s="40">
        <v>1478</v>
      </c>
      <c r="D32" s="40">
        <v>1422</v>
      </c>
      <c r="E32" s="40">
        <v>1447</v>
      </c>
      <c r="F32" s="40">
        <v>1580</v>
      </c>
      <c r="G32" s="40">
        <v>1677</v>
      </c>
      <c r="H32" s="40">
        <v>1668</v>
      </c>
      <c r="I32" s="40">
        <v>1682</v>
      </c>
      <c r="J32" s="40">
        <v>1625</v>
      </c>
      <c r="K32" s="40">
        <v>1541</v>
      </c>
      <c r="L32" s="40">
        <v>1578</v>
      </c>
      <c r="M32" s="26">
        <f t="shared" si="19"/>
        <v>37</v>
      </c>
      <c r="N32" s="27">
        <f t="shared" si="20"/>
        <v>2.4010382868267399E-2</v>
      </c>
      <c r="O32" s="27">
        <f t="shared" si="21"/>
        <v>-5.903398926654746E-2</v>
      </c>
      <c r="P32" s="27">
        <f t="shared" si="22"/>
        <v>4.7113470471134677E-2</v>
      </c>
      <c r="Q32" s="27">
        <f t="shared" si="23"/>
        <v>2.3684803001876174E-2</v>
      </c>
    </row>
    <row r="33" spans="1:18" ht="15.75" x14ac:dyDescent="0.25">
      <c r="A33" s="25" t="s">
        <v>15</v>
      </c>
      <c r="B33" s="40">
        <v>220</v>
      </c>
      <c r="C33" s="40">
        <v>275</v>
      </c>
      <c r="D33" s="40">
        <v>259</v>
      </c>
      <c r="E33" s="40">
        <v>361</v>
      </c>
      <c r="F33" s="40">
        <v>405</v>
      </c>
      <c r="G33" s="40">
        <v>369</v>
      </c>
      <c r="H33" s="40">
        <v>316</v>
      </c>
      <c r="I33" s="40">
        <v>298</v>
      </c>
      <c r="J33" s="40">
        <v>293</v>
      </c>
      <c r="K33" s="40">
        <v>251</v>
      </c>
      <c r="L33" s="40">
        <v>290</v>
      </c>
      <c r="M33" s="26">
        <f t="shared" si="19"/>
        <v>39</v>
      </c>
      <c r="N33" s="27">
        <f t="shared" si="20"/>
        <v>0.15537848605577698</v>
      </c>
      <c r="O33" s="27">
        <f t="shared" si="21"/>
        <v>-0.21409214092140927</v>
      </c>
      <c r="P33" s="27">
        <f t="shared" si="22"/>
        <v>0.31818181818181812</v>
      </c>
      <c r="Q33" s="27">
        <f t="shared" si="23"/>
        <v>4.3527204502814259E-3</v>
      </c>
    </row>
    <row r="34" spans="1:18" s="10" customFormat="1" ht="15.75" x14ac:dyDescent="0.25">
      <c r="A34" s="20" t="s">
        <v>33</v>
      </c>
      <c r="B34" s="28">
        <f t="shared" ref="B34:L35" si="25">B29+B32</f>
        <v>9374</v>
      </c>
      <c r="C34" s="28">
        <f t="shared" si="25"/>
        <v>9665</v>
      </c>
      <c r="D34" s="28">
        <f t="shared" si="25"/>
        <v>9852</v>
      </c>
      <c r="E34" s="28">
        <f t="shared" si="25"/>
        <v>10283</v>
      </c>
      <c r="F34" s="28">
        <f t="shared" si="25"/>
        <v>10612</v>
      </c>
      <c r="G34" s="28">
        <f t="shared" si="25"/>
        <v>10787</v>
      </c>
      <c r="H34" s="28">
        <f t="shared" si="25"/>
        <v>10517</v>
      </c>
      <c r="I34" s="28">
        <f t="shared" si="25"/>
        <v>10214</v>
      </c>
      <c r="J34" s="28">
        <f>J29+J32</f>
        <v>9705</v>
      </c>
      <c r="K34" s="28">
        <f t="shared" si="25"/>
        <v>9225</v>
      </c>
      <c r="L34" s="28">
        <f t="shared" si="25"/>
        <v>9071</v>
      </c>
      <c r="M34" s="28">
        <f t="shared" si="19"/>
        <v>-154</v>
      </c>
      <c r="N34" s="29">
        <f t="shared" si="20"/>
        <v>-1.669376693766933E-2</v>
      </c>
      <c r="O34" s="29">
        <f t="shared" si="21"/>
        <v>-0.1590803745248911</v>
      </c>
      <c r="P34" s="29">
        <f t="shared" si="22"/>
        <v>-3.2323447834435637E-2</v>
      </c>
      <c r="Q34" s="29">
        <f t="shared" si="23"/>
        <v>0.13615009380863038</v>
      </c>
      <c r="R34" s="9"/>
    </row>
    <row r="35" spans="1:18" s="10" customFormat="1" ht="15.75" x14ac:dyDescent="0.25">
      <c r="A35" s="20" t="s">
        <v>34</v>
      </c>
      <c r="B35" s="28">
        <f t="shared" si="25"/>
        <v>1224</v>
      </c>
      <c r="C35" s="28">
        <f t="shared" si="25"/>
        <v>1467</v>
      </c>
      <c r="D35" s="28">
        <f t="shared" si="25"/>
        <v>1447</v>
      </c>
      <c r="E35" s="28">
        <f t="shared" si="25"/>
        <v>1712</v>
      </c>
      <c r="F35" s="28">
        <f t="shared" si="25"/>
        <v>1810</v>
      </c>
      <c r="G35" s="28">
        <f t="shared" si="25"/>
        <v>1787</v>
      </c>
      <c r="H35" s="28">
        <f t="shared" si="25"/>
        <v>1663</v>
      </c>
      <c r="I35" s="28">
        <f t="shared" si="25"/>
        <v>1533</v>
      </c>
      <c r="J35" s="28">
        <f>J30+J33</f>
        <v>1680</v>
      </c>
      <c r="K35" s="28">
        <f t="shared" si="25"/>
        <v>1587</v>
      </c>
      <c r="L35" s="28">
        <f t="shared" si="25"/>
        <v>1607</v>
      </c>
      <c r="M35" s="28">
        <f t="shared" si="19"/>
        <v>20</v>
      </c>
      <c r="N35" s="29">
        <f t="shared" si="20"/>
        <v>1.2602394454946486E-2</v>
      </c>
      <c r="O35" s="29">
        <f t="shared" si="21"/>
        <v>-0.10072747621712363</v>
      </c>
      <c r="P35" s="29">
        <f t="shared" si="22"/>
        <v>0.31290849673202614</v>
      </c>
      <c r="Q35" s="29">
        <f t="shared" si="23"/>
        <v>2.4120075046904315E-2</v>
      </c>
      <c r="R35" s="9"/>
    </row>
    <row r="36" spans="1:18" s="10" customFormat="1" ht="16.5" thickBot="1" x14ac:dyDescent="0.3">
      <c r="A36" s="30" t="s">
        <v>16</v>
      </c>
      <c r="B36" s="31">
        <f t="shared" ref="B36:L36" si="26">B34+B35</f>
        <v>10598</v>
      </c>
      <c r="C36" s="31">
        <f t="shared" si="26"/>
        <v>11132</v>
      </c>
      <c r="D36" s="31">
        <f t="shared" si="26"/>
        <v>11299</v>
      </c>
      <c r="E36" s="31">
        <f t="shared" si="26"/>
        <v>11995</v>
      </c>
      <c r="F36" s="31">
        <f t="shared" si="26"/>
        <v>12422</v>
      </c>
      <c r="G36" s="31">
        <f t="shared" si="26"/>
        <v>12574</v>
      </c>
      <c r="H36" s="31">
        <f t="shared" si="26"/>
        <v>12180</v>
      </c>
      <c r="I36" s="31">
        <f t="shared" si="26"/>
        <v>11747</v>
      </c>
      <c r="J36" s="31">
        <f t="shared" si="26"/>
        <v>11385</v>
      </c>
      <c r="K36" s="31">
        <f t="shared" si="26"/>
        <v>10812</v>
      </c>
      <c r="L36" s="31">
        <f t="shared" si="26"/>
        <v>10678</v>
      </c>
      <c r="M36" s="31">
        <f t="shared" si="19"/>
        <v>-134</v>
      </c>
      <c r="N36" s="32">
        <f t="shared" si="20"/>
        <v>-1.2393636699962962E-2</v>
      </c>
      <c r="O36" s="32">
        <f t="shared" si="21"/>
        <v>-0.15078733895339591</v>
      </c>
      <c r="P36" s="32">
        <f t="shared" si="22"/>
        <v>7.5485940743535984E-3</v>
      </c>
      <c r="Q36" s="32">
        <f t="shared" si="23"/>
        <v>0.16027016885553472</v>
      </c>
      <c r="R36" s="9"/>
    </row>
    <row r="37" spans="1:18" ht="15.75" x14ac:dyDescent="0.25">
      <c r="A37" s="41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37"/>
      <c r="O37" s="37"/>
      <c r="P37" s="37"/>
      <c r="Q37" s="37"/>
    </row>
    <row r="38" spans="1:18" ht="32.1" customHeight="1" x14ac:dyDescent="0.25">
      <c r="A38" s="20" t="s">
        <v>36</v>
      </c>
      <c r="B38" s="21" t="s">
        <v>18</v>
      </c>
      <c r="C38" s="21" t="s">
        <v>19</v>
      </c>
      <c r="D38" s="21" t="s">
        <v>20</v>
      </c>
      <c r="E38" s="21" t="s">
        <v>21</v>
      </c>
      <c r="F38" s="21" t="s">
        <v>22</v>
      </c>
      <c r="G38" s="21" t="s">
        <v>23</v>
      </c>
      <c r="H38" s="21" t="s">
        <v>24</v>
      </c>
      <c r="I38" s="21" t="s">
        <v>38</v>
      </c>
      <c r="J38" s="21" t="s">
        <v>25</v>
      </c>
      <c r="K38" s="21" t="s">
        <v>26</v>
      </c>
      <c r="L38" s="21" t="s">
        <v>27</v>
      </c>
      <c r="M38" s="38" t="s">
        <v>28</v>
      </c>
      <c r="N38" s="38" t="s">
        <v>29</v>
      </c>
      <c r="O38" s="38" t="s">
        <v>30</v>
      </c>
      <c r="P38" s="38" t="s">
        <v>31</v>
      </c>
      <c r="Q38" s="38" t="s">
        <v>32</v>
      </c>
      <c r="R38" s="13"/>
    </row>
    <row r="39" spans="1:18" s="5" customFormat="1" ht="15.75" x14ac:dyDescent="0.25">
      <c r="A39" s="22" t="s">
        <v>8</v>
      </c>
      <c r="B39" s="39">
        <f t="shared" ref="B39:G39" si="27">B40+B41</f>
        <v>9736</v>
      </c>
      <c r="C39" s="39">
        <f t="shared" si="27"/>
        <v>9987</v>
      </c>
      <c r="D39" s="39">
        <f t="shared" si="27"/>
        <v>10038</v>
      </c>
      <c r="E39" s="39">
        <f t="shared" si="27"/>
        <v>10493</v>
      </c>
      <c r="F39" s="39">
        <f t="shared" si="27"/>
        <v>10800</v>
      </c>
      <c r="G39" s="39">
        <f t="shared" si="27"/>
        <v>11101</v>
      </c>
      <c r="H39" s="39">
        <f>H40+H41</f>
        <v>10896</v>
      </c>
      <c r="I39" s="39">
        <f>I40+I41</f>
        <v>10612</v>
      </c>
      <c r="J39" s="39">
        <f>J40+J41</f>
        <v>10172</v>
      </c>
      <c r="K39" s="39">
        <f>K40+K41</f>
        <v>9930</v>
      </c>
      <c r="L39" s="39">
        <f>L40+L41</f>
        <v>9711</v>
      </c>
      <c r="M39" s="23">
        <f>L39-K39</f>
        <v>-219</v>
      </c>
      <c r="N39" s="24">
        <f>IFERROR(L39/K39-1,0)</f>
        <v>-2.2054380664652595E-2</v>
      </c>
      <c r="O39" s="24">
        <f>IFERROR(L39/G39-1,0)</f>
        <v>-0.12521394468966762</v>
      </c>
      <c r="P39" s="24">
        <f>IFERROR(L39/B39-1,0)</f>
        <v>-2.5677896466721473E-3</v>
      </c>
      <c r="Q39" s="24">
        <f>L39/$L$13</f>
        <v>0.1457560975609756</v>
      </c>
      <c r="R39" s="13"/>
    </row>
    <row r="40" spans="1:18" ht="15.75" x14ac:dyDescent="0.25">
      <c r="A40" s="25" t="s">
        <v>14</v>
      </c>
      <c r="B40" s="40">
        <v>8292</v>
      </c>
      <c r="C40" s="40">
        <v>8473</v>
      </c>
      <c r="D40" s="40">
        <v>8666</v>
      </c>
      <c r="E40" s="40">
        <v>9037</v>
      </c>
      <c r="F40" s="40">
        <v>9270</v>
      </c>
      <c r="G40" s="40">
        <v>9556</v>
      </c>
      <c r="H40" s="40">
        <v>9415</v>
      </c>
      <c r="I40" s="40">
        <v>9226</v>
      </c>
      <c r="J40" s="40">
        <v>8725</v>
      </c>
      <c r="K40" s="40">
        <v>8480</v>
      </c>
      <c r="L40" s="40">
        <v>8305</v>
      </c>
      <c r="M40" s="26">
        <f t="shared" ref="M40:M47" si="28">L40-K40</f>
        <v>-175</v>
      </c>
      <c r="N40" s="27">
        <f t="shared" ref="N40:N47" si="29">IFERROR(L40/K40-1,0)</f>
        <v>-2.0636792452830233E-2</v>
      </c>
      <c r="O40" s="27">
        <f t="shared" ref="O40:O47" si="30">IFERROR(L40/G40-1,0)</f>
        <v>-0.13091251569694429</v>
      </c>
      <c r="P40" s="27">
        <f t="shared" ref="P40:P47" si="31">IFERROR(L40/B40-1,0)</f>
        <v>1.5677761698023041E-3</v>
      </c>
      <c r="Q40" s="27">
        <f t="shared" ref="Q40:Q47" si="32">L40/$L$13</f>
        <v>0.12465290806754221</v>
      </c>
    </row>
    <row r="41" spans="1:18" ht="15.75" x14ac:dyDescent="0.25">
      <c r="A41" s="25" t="s">
        <v>15</v>
      </c>
      <c r="B41" s="40">
        <v>1444</v>
      </c>
      <c r="C41" s="40">
        <v>1514</v>
      </c>
      <c r="D41" s="40">
        <v>1372</v>
      </c>
      <c r="E41" s="40">
        <v>1456</v>
      </c>
      <c r="F41" s="40">
        <v>1530</v>
      </c>
      <c r="G41" s="40">
        <v>1545</v>
      </c>
      <c r="H41" s="40">
        <v>1481</v>
      </c>
      <c r="I41" s="40">
        <v>1386</v>
      </c>
      <c r="J41" s="40">
        <v>1447</v>
      </c>
      <c r="K41" s="40">
        <v>1450</v>
      </c>
      <c r="L41" s="40">
        <v>1406</v>
      </c>
      <c r="M41" s="26">
        <f t="shared" si="28"/>
        <v>-44</v>
      </c>
      <c r="N41" s="27">
        <f t="shared" si="29"/>
        <v>-3.0344827586206935E-2</v>
      </c>
      <c r="O41" s="27">
        <f t="shared" si="30"/>
        <v>-8.9967637540453116E-2</v>
      </c>
      <c r="P41" s="27">
        <f t="shared" si="31"/>
        <v>-2.6315789473684181E-2</v>
      </c>
      <c r="Q41" s="27">
        <f t="shared" si="32"/>
        <v>2.1103189493433396E-2</v>
      </c>
    </row>
    <row r="42" spans="1:18" s="5" customFormat="1" ht="15.75" x14ac:dyDescent="0.25">
      <c r="A42" s="22" t="s">
        <v>11</v>
      </c>
      <c r="B42" s="39">
        <f t="shared" ref="B42:G42" si="33">B43+B44</f>
        <v>4287</v>
      </c>
      <c r="C42" s="39">
        <f t="shared" si="33"/>
        <v>4382</v>
      </c>
      <c r="D42" s="39">
        <f t="shared" si="33"/>
        <v>4295</v>
      </c>
      <c r="E42" s="39">
        <f t="shared" si="33"/>
        <v>4277</v>
      </c>
      <c r="F42" s="39">
        <f t="shared" si="33"/>
        <v>4208</v>
      </c>
      <c r="G42" s="39">
        <f t="shared" si="33"/>
        <v>4131</v>
      </c>
      <c r="H42" s="39">
        <f>H43+H44</f>
        <v>4051</v>
      </c>
      <c r="I42" s="39">
        <f>I43+I44</f>
        <v>4550</v>
      </c>
      <c r="J42" s="39">
        <f>J43+J44</f>
        <v>4712</v>
      </c>
      <c r="K42" s="39">
        <f>K43+K44</f>
        <v>4579</v>
      </c>
      <c r="L42" s="39">
        <f>L43+L44</f>
        <v>4257</v>
      </c>
      <c r="M42" s="23">
        <f t="shared" si="28"/>
        <v>-322</v>
      </c>
      <c r="N42" s="24">
        <f t="shared" si="29"/>
        <v>-7.0321030792749539E-2</v>
      </c>
      <c r="O42" s="24">
        <f t="shared" si="30"/>
        <v>3.0501089324618702E-2</v>
      </c>
      <c r="P42" s="24">
        <f t="shared" si="31"/>
        <v>-6.9979006298110935E-3</v>
      </c>
      <c r="Q42" s="24">
        <f t="shared" si="32"/>
        <v>6.3894934333958722E-2</v>
      </c>
    </row>
    <row r="43" spans="1:18" ht="15.75" x14ac:dyDescent="0.25">
      <c r="A43" s="25" t="s">
        <v>14</v>
      </c>
      <c r="B43" s="40">
        <v>3500</v>
      </c>
      <c r="C43" s="40">
        <v>3432</v>
      </c>
      <c r="D43" s="40">
        <v>3385</v>
      </c>
      <c r="E43" s="40">
        <v>3436</v>
      </c>
      <c r="F43" s="40">
        <v>3357</v>
      </c>
      <c r="G43" s="40">
        <v>3339</v>
      </c>
      <c r="H43" s="40">
        <v>3319</v>
      </c>
      <c r="I43" s="40">
        <v>3813</v>
      </c>
      <c r="J43" s="40">
        <v>3827</v>
      </c>
      <c r="K43" s="40">
        <v>3496</v>
      </c>
      <c r="L43" s="40">
        <v>3208</v>
      </c>
      <c r="M43" s="26">
        <f t="shared" si="28"/>
        <v>-288</v>
      </c>
      <c r="N43" s="27">
        <f t="shared" si="29"/>
        <v>-8.237986270022879E-2</v>
      </c>
      <c r="O43" s="27">
        <f t="shared" si="30"/>
        <v>-3.9233303384246798E-2</v>
      </c>
      <c r="P43" s="27">
        <f t="shared" si="31"/>
        <v>-8.3428571428571408E-2</v>
      </c>
      <c r="Q43" s="27">
        <f t="shared" si="32"/>
        <v>4.8150093808630397E-2</v>
      </c>
    </row>
    <row r="44" spans="1:18" ht="15.75" x14ac:dyDescent="0.25">
      <c r="A44" s="25" t="s">
        <v>15</v>
      </c>
      <c r="B44" s="40">
        <v>787</v>
      </c>
      <c r="C44" s="40">
        <v>950</v>
      </c>
      <c r="D44" s="40">
        <v>910</v>
      </c>
      <c r="E44" s="40">
        <v>841</v>
      </c>
      <c r="F44" s="40">
        <v>851</v>
      </c>
      <c r="G44" s="40">
        <v>792</v>
      </c>
      <c r="H44" s="40">
        <v>732</v>
      </c>
      <c r="I44" s="40">
        <v>737</v>
      </c>
      <c r="J44" s="40">
        <v>885</v>
      </c>
      <c r="K44" s="40">
        <v>1083</v>
      </c>
      <c r="L44" s="40">
        <v>1049</v>
      </c>
      <c r="M44" s="26">
        <f t="shared" si="28"/>
        <v>-34</v>
      </c>
      <c r="N44" s="27">
        <f t="shared" si="29"/>
        <v>-3.1394275161588214E-2</v>
      </c>
      <c r="O44" s="27">
        <f t="shared" si="30"/>
        <v>0.32449494949494939</v>
      </c>
      <c r="P44" s="27">
        <f t="shared" si="31"/>
        <v>0.33290978398983473</v>
      </c>
      <c r="Q44" s="27">
        <f t="shared" si="32"/>
        <v>1.5744840525328329E-2</v>
      </c>
    </row>
    <row r="45" spans="1:18" s="10" customFormat="1" ht="15.75" x14ac:dyDescent="0.25">
      <c r="A45" s="20" t="s">
        <v>33</v>
      </c>
      <c r="B45" s="28">
        <f t="shared" ref="B45:L46" si="34">B40+B43</f>
        <v>11792</v>
      </c>
      <c r="C45" s="28">
        <f t="shared" si="34"/>
        <v>11905</v>
      </c>
      <c r="D45" s="28">
        <f t="shared" si="34"/>
        <v>12051</v>
      </c>
      <c r="E45" s="28">
        <f t="shared" si="34"/>
        <v>12473</v>
      </c>
      <c r="F45" s="28">
        <f t="shared" si="34"/>
        <v>12627</v>
      </c>
      <c r="G45" s="28">
        <f t="shared" si="34"/>
        <v>12895</v>
      </c>
      <c r="H45" s="28">
        <f t="shared" si="34"/>
        <v>12734</v>
      </c>
      <c r="I45" s="28">
        <f t="shared" si="34"/>
        <v>13039</v>
      </c>
      <c r="J45" s="28">
        <f>J40+J43</f>
        <v>12552</v>
      </c>
      <c r="K45" s="28">
        <f t="shared" si="34"/>
        <v>11976</v>
      </c>
      <c r="L45" s="28">
        <f t="shared" si="34"/>
        <v>11513</v>
      </c>
      <c r="M45" s="28">
        <f t="shared" si="28"/>
        <v>-463</v>
      </c>
      <c r="N45" s="29">
        <f t="shared" si="29"/>
        <v>-3.8660654642618586E-2</v>
      </c>
      <c r="O45" s="29">
        <f t="shared" si="30"/>
        <v>-0.10717332299340832</v>
      </c>
      <c r="P45" s="29">
        <f t="shared" si="31"/>
        <v>-2.3660108548168246E-2</v>
      </c>
      <c r="Q45" s="29">
        <f t="shared" si="32"/>
        <v>0.17280300187617262</v>
      </c>
      <c r="R45" s="9"/>
    </row>
    <row r="46" spans="1:18" s="10" customFormat="1" ht="15.75" x14ac:dyDescent="0.25">
      <c r="A46" s="20" t="s">
        <v>34</v>
      </c>
      <c r="B46" s="28">
        <f t="shared" si="34"/>
        <v>2231</v>
      </c>
      <c r="C46" s="28">
        <f t="shared" si="34"/>
        <v>2464</v>
      </c>
      <c r="D46" s="28">
        <f t="shared" si="34"/>
        <v>2282</v>
      </c>
      <c r="E46" s="28">
        <f t="shared" si="34"/>
        <v>2297</v>
      </c>
      <c r="F46" s="28">
        <f t="shared" si="34"/>
        <v>2381</v>
      </c>
      <c r="G46" s="28">
        <f t="shared" si="34"/>
        <v>2337</v>
      </c>
      <c r="H46" s="28">
        <f t="shared" si="34"/>
        <v>2213</v>
      </c>
      <c r="I46" s="28">
        <f t="shared" si="34"/>
        <v>2123</v>
      </c>
      <c r="J46" s="28">
        <f>J41+J44</f>
        <v>2332</v>
      </c>
      <c r="K46" s="28">
        <f t="shared" si="34"/>
        <v>2533</v>
      </c>
      <c r="L46" s="28">
        <f t="shared" si="34"/>
        <v>2455</v>
      </c>
      <c r="M46" s="28">
        <f t="shared" si="28"/>
        <v>-78</v>
      </c>
      <c r="N46" s="29">
        <f t="shared" si="29"/>
        <v>-3.0793525463876814E-2</v>
      </c>
      <c r="O46" s="29">
        <f t="shared" si="30"/>
        <v>5.0492083868207027E-2</v>
      </c>
      <c r="P46" s="29">
        <f t="shared" si="31"/>
        <v>0.10040340654415059</v>
      </c>
      <c r="Q46" s="29">
        <f t="shared" si="32"/>
        <v>3.6848030018761725E-2</v>
      </c>
      <c r="R46" s="9"/>
    </row>
    <row r="47" spans="1:18" s="10" customFormat="1" ht="16.5" thickBot="1" x14ac:dyDescent="0.3">
      <c r="A47" s="30" t="s">
        <v>16</v>
      </c>
      <c r="B47" s="31">
        <f t="shared" ref="B47:L47" si="35">B45+B46</f>
        <v>14023</v>
      </c>
      <c r="C47" s="31">
        <f t="shared" si="35"/>
        <v>14369</v>
      </c>
      <c r="D47" s="31">
        <f t="shared" si="35"/>
        <v>14333</v>
      </c>
      <c r="E47" s="31">
        <f t="shared" si="35"/>
        <v>14770</v>
      </c>
      <c r="F47" s="31">
        <f t="shared" si="35"/>
        <v>15008</v>
      </c>
      <c r="G47" s="31">
        <f t="shared" si="35"/>
        <v>15232</v>
      </c>
      <c r="H47" s="31">
        <f t="shared" si="35"/>
        <v>14947</v>
      </c>
      <c r="I47" s="31">
        <f t="shared" si="35"/>
        <v>15162</v>
      </c>
      <c r="J47" s="31">
        <f t="shared" si="35"/>
        <v>14884</v>
      </c>
      <c r="K47" s="31">
        <f t="shared" si="35"/>
        <v>14509</v>
      </c>
      <c r="L47" s="31">
        <f t="shared" si="35"/>
        <v>13968</v>
      </c>
      <c r="M47" s="31">
        <f t="shared" si="28"/>
        <v>-541</v>
      </c>
      <c r="N47" s="32">
        <f t="shared" si="29"/>
        <v>-3.7287201047625618E-2</v>
      </c>
      <c r="O47" s="32">
        <f t="shared" si="30"/>
        <v>-8.2983193277310963E-2</v>
      </c>
      <c r="P47" s="32">
        <f t="shared" si="31"/>
        <v>-3.9221279326819847E-3</v>
      </c>
      <c r="Q47" s="32">
        <f t="shared" si="32"/>
        <v>0.20965103189493434</v>
      </c>
      <c r="R47" s="9"/>
    </row>
    <row r="48" spans="1:18" ht="15.75" x14ac:dyDescent="0.25">
      <c r="A48" s="41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37"/>
      <c r="O48" s="37"/>
      <c r="P48" s="37"/>
      <c r="Q48" s="37"/>
    </row>
    <row r="49" spans="1:18" ht="32.1" customHeight="1" x14ac:dyDescent="0.25">
      <c r="A49" s="20" t="s">
        <v>37</v>
      </c>
      <c r="B49" s="21" t="s">
        <v>18</v>
      </c>
      <c r="C49" s="21" t="s">
        <v>19</v>
      </c>
      <c r="D49" s="21" t="s">
        <v>20</v>
      </c>
      <c r="E49" s="21" t="s">
        <v>21</v>
      </c>
      <c r="F49" s="21" t="s">
        <v>22</v>
      </c>
      <c r="G49" s="21" t="s">
        <v>23</v>
      </c>
      <c r="H49" s="21" t="s">
        <v>24</v>
      </c>
      <c r="I49" s="21" t="s">
        <v>38</v>
      </c>
      <c r="J49" s="21" t="s">
        <v>25</v>
      </c>
      <c r="K49" s="21" t="s">
        <v>26</v>
      </c>
      <c r="L49" s="21" t="s">
        <v>27</v>
      </c>
      <c r="M49" s="38" t="s">
        <v>28</v>
      </c>
      <c r="N49" s="38" t="s">
        <v>29</v>
      </c>
      <c r="O49" s="38" t="s">
        <v>30</v>
      </c>
      <c r="P49" s="38" t="s">
        <v>31</v>
      </c>
      <c r="Q49" s="38" t="s">
        <v>32</v>
      </c>
      <c r="R49" s="13"/>
    </row>
    <row r="50" spans="1:18" s="5" customFormat="1" ht="15.75" x14ac:dyDescent="0.25">
      <c r="A50" s="22" t="s">
        <v>8</v>
      </c>
      <c r="B50" s="39">
        <f t="shared" ref="B50:G50" si="36">B51+B52</f>
        <v>433</v>
      </c>
      <c r="C50" s="39">
        <f t="shared" si="36"/>
        <v>466</v>
      </c>
      <c r="D50" s="39">
        <f t="shared" si="36"/>
        <v>513</v>
      </c>
      <c r="E50" s="39">
        <f t="shared" si="36"/>
        <v>479</v>
      </c>
      <c r="F50" s="39">
        <f t="shared" si="36"/>
        <v>494</v>
      </c>
      <c r="G50" s="39">
        <f t="shared" si="36"/>
        <v>528</v>
      </c>
      <c r="H50" s="39">
        <f>H51+H52</f>
        <v>511</v>
      </c>
      <c r="I50" s="39">
        <f>I51+I52</f>
        <v>470</v>
      </c>
      <c r="J50" s="39">
        <f>J51+J52</f>
        <v>443</v>
      </c>
      <c r="K50" s="39">
        <f>K51+K52</f>
        <v>485</v>
      </c>
      <c r="L50" s="39">
        <f>L51+L52</f>
        <v>507</v>
      </c>
      <c r="M50" s="23">
        <f>L50-K50</f>
        <v>22</v>
      </c>
      <c r="N50" s="24">
        <f>IFERROR(L50/K50-1,0)</f>
        <v>4.5360824742268102E-2</v>
      </c>
      <c r="O50" s="24">
        <f>IFERROR(L50/G50-1,0)</f>
        <v>-3.9772727272727293E-2</v>
      </c>
      <c r="P50" s="24">
        <f>IFERROR(L50/B50-1,0)</f>
        <v>0.17090069284064668</v>
      </c>
      <c r="Q50" s="24">
        <f>L50/$L$13</f>
        <v>7.6097560975609754E-3</v>
      </c>
      <c r="R50" s="13"/>
    </row>
    <row r="51" spans="1:18" ht="15.75" x14ac:dyDescent="0.25">
      <c r="A51" s="25" t="s">
        <v>14</v>
      </c>
      <c r="B51" s="40">
        <v>401</v>
      </c>
      <c r="C51" s="40">
        <v>430</v>
      </c>
      <c r="D51" s="40">
        <v>470</v>
      </c>
      <c r="E51" s="40">
        <v>426</v>
      </c>
      <c r="F51" s="40">
        <v>457</v>
      </c>
      <c r="G51" s="40">
        <v>479</v>
      </c>
      <c r="H51" s="40">
        <v>483</v>
      </c>
      <c r="I51" s="40">
        <v>438</v>
      </c>
      <c r="J51" s="40">
        <v>408</v>
      </c>
      <c r="K51" s="40">
        <v>442</v>
      </c>
      <c r="L51" s="40">
        <v>446</v>
      </c>
      <c r="M51" s="26">
        <f t="shared" ref="M51:M58" si="37">L51-K51</f>
        <v>4</v>
      </c>
      <c r="N51" s="27">
        <f t="shared" ref="N51:N58" si="38">IFERROR(L51/K51-1,0)</f>
        <v>9.0497737556560764E-3</v>
      </c>
      <c r="O51" s="27">
        <f t="shared" ref="O51:O58" si="39">IFERROR(L51/G51-1,0)</f>
        <v>-6.889352818371608E-2</v>
      </c>
      <c r="P51" s="27">
        <f t="shared" ref="P51:P58" si="40">IFERROR(L51/B51-1,0)</f>
        <v>0.11221945137157108</v>
      </c>
      <c r="Q51" s="27">
        <f t="shared" ref="Q51:Q58" si="41">L51/$L$13</f>
        <v>6.6941838649155726E-3</v>
      </c>
    </row>
    <row r="52" spans="1:18" ht="15.75" x14ac:dyDescent="0.25">
      <c r="A52" s="25" t="s">
        <v>15</v>
      </c>
      <c r="B52" s="40">
        <v>32</v>
      </c>
      <c r="C52" s="40">
        <v>36</v>
      </c>
      <c r="D52" s="40">
        <v>43</v>
      </c>
      <c r="E52" s="40">
        <v>53</v>
      </c>
      <c r="F52" s="40">
        <v>37</v>
      </c>
      <c r="G52" s="40">
        <v>49</v>
      </c>
      <c r="H52" s="40">
        <v>28</v>
      </c>
      <c r="I52" s="40">
        <v>32</v>
      </c>
      <c r="J52" s="40">
        <v>35</v>
      </c>
      <c r="K52" s="40">
        <v>43</v>
      </c>
      <c r="L52" s="40">
        <v>61</v>
      </c>
      <c r="M52" s="26">
        <f t="shared" si="37"/>
        <v>18</v>
      </c>
      <c r="N52" s="27">
        <f t="shared" si="38"/>
        <v>0.41860465116279078</v>
      </c>
      <c r="O52" s="27">
        <f t="shared" si="39"/>
        <v>0.24489795918367352</v>
      </c>
      <c r="P52" s="27">
        <f t="shared" si="40"/>
        <v>0.90625</v>
      </c>
      <c r="Q52" s="27">
        <f t="shared" si="41"/>
        <v>9.155722326454034E-4</v>
      </c>
    </row>
    <row r="53" spans="1:18" s="5" customFormat="1" ht="15.75" x14ac:dyDescent="0.25">
      <c r="A53" s="22" t="s">
        <v>11</v>
      </c>
      <c r="B53" s="39">
        <f t="shared" ref="B53:G53" si="42">B54+B55</f>
        <v>3273</v>
      </c>
      <c r="C53" s="39">
        <f t="shared" si="42"/>
        <v>3435</v>
      </c>
      <c r="D53" s="39">
        <f t="shared" si="42"/>
        <v>3571</v>
      </c>
      <c r="E53" s="39">
        <f t="shared" si="42"/>
        <v>3688</v>
      </c>
      <c r="F53" s="39">
        <f t="shared" si="42"/>
        <v>3770</v>
      </c>
      <c r="G53" s="39">
        <f t="shared" si="42"/>
        <v>3798</v>
      </c>
      <c r="H53" s="39">
        <f>H54+H55</f>
        <v>3781</v>
      </c>
      <c r="I53" s="39">
        <f>I54+I55</f>
        <v>4052</v>
      </c>
      <c r="J53" s="39">
        <f>J54+J55</f>
        <v>4068</v>
      </c>
      <c r="K53" s="39">
        <f>K54+K55</f>
        <v>3990</v>
      </c>
      <c r="L53" s="39">
        <f>L54+L55</f>
        <v>3987</v>
      </c>
      <c r="M53" s="23">
        <f t="shared" si="37"/>
        <v>-3</v>
      </c>
      <c r="N53" s="24">
        <f t="shared" si="38"/>
        <v>-7.5187969924817022E-4</v>
      </c>
      <c r="O53" s="24">
        <f t="shared" si="39"/>
        <v>4.9763033175355353E-2</v>
      </c>
      <c r="P53" s="24">
        <f t="shared" si="40"/>
        <v>0.21814848762603112</v>
      </c>
      <c r="Q53" s="24">
        <f t="shared" si="41"/>
        <v>5.9842401500938086E-2</v>
      </c>
      <c r="R53" s="2"/>
    </row>
    <row r="54" spans="1:18" ht="15.75" x14ac:dyDescent="0.25">
      <c r="A54" s="25" t="s">
        <v>14</v>
      </c>
      <c r="B54" s="40">
        <v>2721</v>
      </c>
      <c r="C54" s="40">
        <v>2786</v>
      </c>
      <c r="D54" s="40">
        <v>2873</v>
      </c>
      <c r="E54" s="40">
        <v>2981</v>
      </c>
      <c r="F54" s="40">
        <v>3021</v>
      </c>
      <c r="G54" s="40">
        <v>2997</v>
      </c>
      <c r="H54" s="40">
        <v>2935</v>
      </c>
      <c r="I54" s="40">
        <v>3074</v>
      </c>
      <c r="J54" s="40">
        <v>3069</v>
      </c>
      <c r="K54" s="40">
        <v>3011</v>
      </c>
      <c r="L54" s="40">
        <v>3004</v>
      </c>
      <c r="M54" s="26">
        <f t="shared" si="37"/>
        <v>-7</v>
      </c>
      <c r="N54" s="27">
        <f t="shared" si="38"/>
        <v>-2.3248090335437066E-3</v>
      </c>
      <c r="O54" s="27">
        <f t="shared" si="39"/>
        <v>2.3356690023357274E-3</v>
      </c>
      <c r="P54" s="27">
        <f t="shared" si="40"/>
        <v>0.10400588019110613</v>
      </c>
      <c r="Q54" s="27">
        <f t="shared" si="41"/>
        <v>4.5088180112570354E-2</v>
      </c>
    </row>
    <row r="55" spans="1:18" ht="15.75" x14ac:dyDescent="0.25">
      <c r="A55" s="25" t="s">
        <v>15</v>
      </c>
      <c r="B55" s="40">
        <v>552</v>
      </c>
      <c r="C55" s="40">
        <v>649</v>
      </c>
      <c r="D55" s="40">
        <v>698</v>
      </c>
      <c r="E55" s="40">
        <v>707</v>
      </c>
      <c r="F55" s="40">
        <v>749</v>
      </c>
      <c r="G55" s="40">
        <v>801</v>
      </c>
      <c r="H55" s="40">
        <v>846</v>
      </c>
      <c r="I55" s="40">
        <v>978</v>
      </c>
      <c r="J55" s="40">
        <v>999</v>
      </c>
      <c r="K55" s="40">
        <v>979</v>
      </c>
      <c r="L55" s="40">
        <v>983</v>
      </c>
      <c r="M55" s="26">
        <f t="shared" si="37"/>
        <v>4</v>
      </c>
      <c r="N55" s="27">
        <f t="shared" si="38"/>
        <v>4.0858018386107364E-3</v>
      </c>
      <c r="O55" s="27">
        <f t="shared" si="39"/>
        <v>0.2272159800249689</v>
      </c>
      <c r="P55" s="27">
        <f t="shared" si="40"/>
        <v>0.78079710144927539</v>
      </c>
      <c r="Q55" s="27">
        <f t="shared" si="41"/>
        <v>1.475422138836773E-2</v>
      </c>
    </row>
    <row r="56" spans="1:18" s="10" customFormat="1" ht="15.75" x14ac:dyDescent="0.25">
      <c r="A56" s="20" t="s">
        <v>33</v>
      </c>
      <c r="B56" s="28">
        <f t="shared" ref="B56:I57" si="43">B51+B54</f>
        <v>3122</v>
      </c>
      <c r="C56" s="28">
        <f t="shared" si="43"/>
        <v>3216</v>
      </c>
      <c r="D56" s="28">
        <f t="shared" si="43"/>
        <v>3343</v>
      </c>
      <c r="E56" s="28">
        <f t="shared" si="43"/>
        <v>3407</v>
      </c>
      <c r="F56" s="28">
        <f t="shared" si="43"/>
        <v>3478</v>
      </c>
      <c r="G56" s="28">
        <f t="shared" si="43"/>
        <v>3476</v>
      </c>
      <c r="H56" s="28">
        <f t="shared" si="43"/>
        <v>3418</v>
      </c>
      <c r="I56" s="28">
        <f t="shared" si="43"/>
        <v>3512</v>
      </c>
      <c r="J56" s="28">
        <f>J51+J54</f>
        <v>3477</v>
      </c>
      <c r="K56" s="28">
        <f>K51+K54</f>
        <v>3453</v>
      </c>
      <c r="L56" s="28">
        <f t="shared" ref="L56:L57" si="44">L51+L54</f>
        <v>3450</v>
      </c>
      <c r="M56" s="28">
        <f t="shared" si="37"/>
        <v>-3</v>
      </c>
      <c r="N56" s="29">
        <f t="shared" si="38"/>
        <v>-8.6880973066894018E-4</v>
      </c>
      <c r="O56" s="29">
        <f t="shared" si="39"/>
        <v>-7.4798619102416364E-3</v>
      </c>
      <c r="P56" s="29">
        <f t="shared" si="40"/>
        <v>0.10506085842408708</v>
      </c>
      <c r="Q56" s="29">
        <f t="shared" si="41"/>
        <v>5.178236397748593E-2</v>
      </c>
      <c r="R56" s="9"/>
    </row>
    <row r="57" spans="1:18" s="10" customFormat="1" ht="15.75" x14ac:dyDescent="0.25">
      <c r="A57" s="20" t="s">
        <v>34</v>
      </c>
      <c r="B57" s="28">
        <f t="shared" si="43"/>
        <v>584</v>
      </c>
      <c r="C57" s="28">
        <f t="shared" si="43"/>
        <v>685</v>
      </c>
      <c r="D57" s="28">
        <f t="shared" si="43"/>
        <v>741</v>
      </c>
      <c r="E57" s="28">
        <f t="shared" si="43"/>
        <v>760</v>
      </c>
      <c r="F57" s="28">
        <f t="shared" si="43"/>
        <v>786</v>
      </c>
      <c r="G57" s="28">
        <f t="shared" si="43"/>
        <v>850</v>
      </c>
      <c r="H57" s="28">
        <f t="shared" si="43"/>
        <v>874</v>
      </c>
      <c r="I57" s="28">
        <f t="shared" si="43"/>
        <v>1010</v>
      </c>
      <c r="J57" s="28">
        <f>J52+J55</f>
        <v>1034</v>
      </c>
      <c r="K57" s="28">
        <f>K52+K55</f>
        <v>1022</v>
      </c>
      <c r="L57" s="28">
        <f t="shared" si="44"/>
        <v>1044</v>
      </c>
      <c r="M57" s="28">
        <f t="shared" si="37"/>
        <v>22</v>
      </c>
      <c r="N57" s="29">
        <f t="shared" si="38"/>
        <v>2.1526418786692814E-2</v>
      </c>
      <c r="O57" s="29">
        <f t="shared" si="39"/>
        <v>0.22823529411764709</v>
      </c>
      <c r="P57" s="29">
        <f t="shared" si="40"/>
        <v>0.78767123287671237</v>
      </c>
      <c r="Q57" s="29">
        <f t="shared" si="41"/>
        <v>1.5669793621013135E-2</v>
      </c>
      <c r="R57" s="9"/>
    </row>
    <row r="58" spans="1:18" s="10" customFormat="1" ht="16.5" thickBot="1" x14ac:dyDescent="0.3">
      <c r="A58" s="30" t="s">
        <v>16</v>
      </c>
      <c r="B58" s="31">
        <f t="shared" ref="B58:L58" si="45">B56+B57</f>
        <v>3706</v>
      </c>
      <c r="C58" s="31">
        <f t="shared" si="45"/>
        <v>3901</v>
      </c>
      <c r="D58" s="31">
        <f t="shared" si="45"/>
        <v>4084</v>
      </c>
      <c r="E58" s="31">
        <f t="shared" si="45"/>
        <v>4167</v>
      </c>
      <c r="F58" s="31">
        <f t="shared" si="45"/>
        <v>4264</v>
      </c>
      <c r="G58" s="31">
        <f t="shared" si="45"/>
        <v>4326</v>
      </c>
      <c r="H58" s="31">
        <f t="shared" si="45"/>
        <v>4292</v>
      </c>
      <c r="I58" s="31">
        <f t="shared" si="45"/>
        <v>4522</v>
      </c>
      <c r="J58" s="31">
        <f t="shared" si="45"/>
        <v>4511</v>
      </c>
      <c r="K58" s="31">
        <f t="shared" si="45"/>
        <v>4475</v>
      </c>
      <c r="L58" s="31">
        <f t="shared" si="45"/>
        <v>4494</v>
      </c>
      <c r="M58" s="31">
        <f t="shared" si="37"/>
        <v>19</v>
      </c>
      <c r="N58" s="32">
        <f t="shared" si="38"/>
        <v>4.245810055865995E-3</v>
      </c>
      <c r="O58" s="32">
        <f t="shared" si="39"/>
        <v>3.8834951456310662E-2</v>
      </c>
      <c r="P58" s="32">
        <f t="shared" si="40"/>
        <v>0.21262817053426875</v>
      </c>
      <c r="Q58" s="32">
        <f t="shared" si="41"/>
        <v>6.7452157598499068E-2</v>
      </c>
      <c r="R58" s="9"/>
    </row>
  </sheetData>
  <pageMargins left="0.7" right="0.7" top="0.75" bottom="0.75" header="0.3" footer="0.3"/>
  <pageSetup scale="48" orientation="landscape" r:id="rId1"/>
  <headerFooter>
    <oddFooter>&amp;LPrepared by the University of Colorado System Office of Institutional Reseach.</oddFooter>
  </headerFooter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Census Enrollment</vt:lpstr>
      <vt:lpstr>'Census Enrollment'!Print_Area</vt:lpstr>
      <vt:lpstr>'Census Enrollment'!Print_Titles</vt:lpstr>
    </vt:vector>
  </TitlesOfParts>
  <Company>CU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Allred</dc:creator>
  <cp:lastModifiedBy>Ryan Allred</cp:lastModifiedBy>
  <cp:lastPrinted>2023-09-29T14:58:58Z</cp:lastPrinted>
  <dcterms:created xsi:type="dcterms:W3CDTF">2023-09-29T14:52:57Z</dcterms:created>
  <dcterms:modified xsi:type="dcterms:W3CDTF">2024-01-09T16:43:31Z</dcterms:modified>
</cp:coreProperties>
</file>