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Employee Services\Tax_Administration\International Tax Unit\Training\AP Payment Stream Training Resources\"/>
    </mc:Choice>
  </mc:AlternateContent>
  <bookViews>
    <workbookView xWindow="0" yWindow="0" windowWidth="17790" windowHeight="9300"/>
  </bookViews>
  <sheets>
    <sheet name="Interactive" sheetId="1" r:id="rId1"/>
    <sheet name="VLOOKUP" sheetId="2" state="hidden" r:id="rId2"/>
    <sheet name="Data Validation for Dropdowns" sheetId="3" state="hidden" r:id="rId3"/>
    <sheet name="References" sheetId="4" state="hidden" r:id="rId4"/>
  </sheets>
  <definedNames>
    <definedName name="_xlnm._FilterDatabase" localSheetId="1" hidden="1">VLOOKUP!$A$1:$K$136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28" i="2"/>
  <c r="A129" i="2"/>
  <c r="A130" i="2"/>
  <c r="A131" i="2"/>
  <c r="A132" i="2"/>
  <c r="A133" i="2"/>
  <c r="A134" i="2"/>
  <c r="A135" i="2"/>
  <c r="A136" i="2"/>
  <c r="D21" i="1"/>
  <c r="D20" i="1"/>
  <c r="D11" i="1"/>
  <c r="D12" i="1"/>
  <c r="D13" i="1"/>
  <c r="D14" i="1"/>
  <c r="D15" i="1"/>
  <c r="D16" i="1"/>
  <c r="D17" i="1"/>
  <c r="D18" i="1"/>
  <c r="D19" i="1"/>
  <c r="D22" i="1"/>
  <c r="D10" i="1"/>
  <c r="J21" i="1"/>
  <c r="J20" i="1"/>
  <c r="J19" i="1"/>
  <c r="J18" i="1"/>
  <c r="J17" i="1"/>
  <c r="J16" i="1"/>
  <c r="J15" i="1"/>
  <c r="J14" i="1"/>
  <c r="J13" i="1"/>
  <c r="J12" i="1"/>
  <c r="J11" i="1"/>
  <c r="J10" i="1"/>
  <c r="J22" i="1"/>
  <c r="B4" i="1" l="1"/>
  <c r="I22" i="1"/>
  <c r="H16" i="1"/>
  <c r="G12" i="1"/>
  <c r="E14" i="1"/>
  <c r="I17" i="1"/>
  <c r="B21" i="1"/>
  <c r="C21" i="1"/>
  <c r="G15" i="1"/>
  <c r="G20" i="1"/>
  <c r="B11" i="1"/>
  <c r="G18" i="1"/>
  <c r="G14" i="1"/>
  <c r="F21" i="1"/>
  <c r="H21" i="1"/>
  <c r="E13" i="1"/>
  <c r="H19" i="1"/>
  <c r="G21" i="1"/>
  <c r="I11" i="1"/>
  <c r="B19" i="1"/>
  <c r="C14" i="1"/>
  <c r="G19" i="1"/>
  <c r="I21" i="1"/>
  <c r="F20" i="1"/>
  <c r="C19" i="1"/>
  <c r="F11" i="1"/>
  <c r="F14" i="1"/>
  <c r="F15" i="1"/>
  <c r="H11" i="1"/>
  <c r="E21" i="1"/>
  <c r="F19" i="1"/>
  <c r="E20" i="1"/>
  <c r="H15" i="1"/>
  <c r="E15" i="1"/>
  <c r="B10" i="1"/>
  <c r="F18" i="1"/>
  <c r="H14" i="1"/>
  <c r="B20" i="1"/>
  <c r="B13" i="1"/>
  <c r="B15" i="1"/>
  <c r="E10" i="1"/>
  <c r="I19" i="1"/>
  <c r="E19" i="1"/>
  <c r="E17" i="1"/>
  <c r="F13" i="1"/>
  <c r="B17" i="1"/>
  <c r="I13" i="1"/>
  <c r="C15" i="1"/>
  <c r="C11" i="1"/>
  <c r="I15" i="1"/>
  <c r="H17" i="1"/>
  <c r="C13" i="1"/>
  <c r="G10" i="1"/>
  <c r="B18" i="1"/>
  <c r="E18" i="1"/>
  <c r="C10" i="1"/>
  <c r="I18" i="1"/>
  <c r="C16" i="1"/>
  <c r="I10" i="1"/>
  <c r="I14" i="1"/>
  <c r="H18" i="1"/>
  <c r="B14" i="1"/>
  <c r="C18" i="1"/>
  <c r="H10" i="1"/>
  <c r="F10" i="1"/>
  <c r="C20" i="1"/>
  <c r="H20" i="1"/>
  <c r="I20" i="1"/>
  <c r="B16" i="1"/>
  <c r="B22" i="1"/>
  <c r="F12" i="1"/>
  <c r="G16" i="1"/>
  <c r="F16" i="1"/>
  <c r="E22" i="1"/>
  <c r="E16" i="1"/>
  <c r="I16" i="1"/>
  <c r="G13" i="1"/>
  <c r="C22" i="1"/>
  <c r="F17" i="1"/>
  <c r="C12" i="1"/>
  <c r="B12" i="1"/>
  <c r="C17" i="1"/>
  <c r="H22" i="1"/>
  <c r="F22" i="1"/>
  <c r="G17" i="1"/>
  <c r="H13" i="1"/>
  <c r="G22" i="1"/>
  <c r="E11" i="1"/>
  <c r="G11" i="1"/>
  <c r="E12" i="1"/>
  <c r="H12" i="1"/>
  <c r="I12" i="1"/>
</calcChain>
</file>

<file path=xl/comments1.xml><?xml version="1.0" encoding="utf-8"?>
<comments xmlns="http://schemas.openxmlformats.org/spreadsheetml/2006/main">
  <authors>
    <author>Alicia Dandeneau</author>
  </authors>
  <commentList>
    <comment ref="I13" authorId="0" shapeId="0">
      <text>
        <r>
          <rPr>
            <b/>
            <sz val="9"/>
            <color indexed="81"/>
            <rFont val="Tahoma"/>
            <family val="2"/>
          </rPr>
          <t>Alicia Dandeneau:</t>
        </r>
        <r>
          <rPr>
            <sz val="9"/>
            <color indexed="81"/>
            <rFont val="Tahoma"/>
            <family val="2"/>
          </rPr>
          <t xml:space="preserve">
Is this whole payment type more of an "unexpected paymnet type - contact Intl. Tax?"</t>
        </r>
      </text>
    </comment>
    <comment ref="G52" authorId="0" shapeId="0">
      <text>
        <r>
          <rPr>
            <b/>
            <sz val="9"/>
            <color indexed="81"/>
            <rFont val="Tahoma"/>
            <family val="2"/>
          </rPr>
          <t>Alicia Dandeneau:</t>
        </r>
        <r>
          <rPr>
            <sz val="9"/>
            <color indexed="81"/>
            <rFont val="Tahoma"/>
            <family val="2"/>
          </rPr>
          <t xml:space="preserve">
Would the 14% only apply if the indivdiual was enrolled at a university, though?  I believe so...</t>
        </r>
      </text>
    </comment>
    <comment ref="C86" authorId="0" shapeId="0">
      <text>
        <r>
          <rPr>
            <b/>
            <sz val="9"/>
            <color indexed="81"/>
            <rFont val="Tahoma"/>
            <family val="2"/>
          </rPr>
          <t>Alicia Dandeneau:</t>
        </r>
        <r>
          <rPr>
            <sz val="9"/>
            <color indexed="81"/>
            <rFont val="Tahoma"/>
            <family val="2"/>
          </rPr>
          <t xml:space="preserve">
Can Agent-sponsored O-1s receive honorarium?
</t>
        </r>
      </text>
    </comment>
    <comment ref="I90" authorId="0" shapeId="0">
      <text>
        <r>
          <rPr>
            <b/>
            <sz val="9"/>
            <color indexed="81"/>
            <rFont val="Tahoma"/>
            <family val="2"/>
          </rPr>
          <t>Alicia Dandeneau:</t>
        </r>
        <r>
          <rPr>
            <sz val="9"/>
            <color indexed="81"/>
            <rFont val="Tahoma"/>
            <family val="2"/>
          </rPr>
          <t xml:space="preserve">
Would we have agent-sponosored O-1s who were not "artists or performers"?  Would/could their SOW payments be "Ind. Pers. Svcs"?
</t>
        </r>
      </text>
    </comment>
    <comment ref="I99" authorId="0" shapeId="0">
      <text>
        <r>
          <rPr>
            <b/>
            <sz val="9"/>
            <color indexed="81"/>
            <rFont val="Tahoma"/>
            <family val="2"/>
          </rPr>
          <t>Alicia Dandeneau:</t>
        </r>
        <r>
          <rPr>
            <sz val="9"/>
            <color indexed="81"/>
            <rFont val="Tahoma"/>
            <family val="2"/>
          </rPr>
          <t xml:space="preserve">
Would we have agent-sponosored O-1s who were not "artists or performers"?  Would/could their SOW payments be "Ind. Pers. Svcs"?
</t>
        </r>
      </text>
    </comment>
  </commentList>
</comments>
</file>

<file path=xl/sharedStrings.xml><?xml version="1.0" encoding="utf-8"?>
<sst xmlns="http://schemas.openxmlformats.org/spreadsheetml/2006/main" count="1317" uniqueCount="282">
  <si>
    <t>F1</t>
  </si>
  <si>
    <t>J2</t>
  </si>
  <si>
    <t>H1B</t>
  </si>
  <si>
    <t>TN</t>
  </si>
  <si>
    <t>O-1 (Employer Sponsored)</t>
  </si>
  <si>
    <t>O-1 (Agent Sponsored)</t>
  </si>
  <si>
    <t>P-1, P-2, P-3</t>
  </si>
  <si>
    <t>Required Immigration Docs</t>
  </si>
  <si>
    <t>Required Forms</t>
  </si>
  <si>
    <t>Payment Type</t>
  </si>
  <si>
    <t>Add'l Requirements</t>
  </si>
  <si>
    <t>Living Expenses</t>
  </si>
  <si>
    <t>Honorarium</t>
  </si>
  <si>
    <t xml:space="preserve">Travel Expense Reimbursement
</t>
  </si>
  <si>
    <t>Other Expense Reimbursement</t>
  </si>
  <si>
    <t>Vlookup concat</t>
  </si>
  <si>
    <t>A</t>
  </si>
  <si>
    <t>G</t>
  </si>
  <si>
    <t>Study Subject</t>
  </si>
  <si>
    <t>Independent Personal Services</t>
  </si>
  <si>
    <t>Status</t>
  </si>
  <si>
    <t>Concat vlookup</t>
  </si>
  <si>
    <t>Additional Info for Department</t>
  </si>
  <si>
    <t>Red Flags (for internal use)</t>
  </si>
  <si>
    <t>SELECT PAYMENT TYPE:</t>
  </si>
  <si>
    <t>Request these personal documents issued by DHS from the visitor</t>
  </si>
  <si>
    <t>Request the visitor complete these forms</t>
  </si>
  <si>
    <t>SELECT IMMIGRATION STATUS:</t>
  </si>
  <si>
    <t>Immigration Status</t>
  </si>
  <si>
    <t>PAYMENT TYPES:</t>
  </si>
  <si>
    <t>IMMIGRATION STATUSES:</t>
  </si>
  <si>
    <t>HIDE THIS COLUMN</t>
  </si>
  <si>
    <t xml:space="preserve"> - W-8BEN</t>
  </si>
  <si>
    <t xml:space="preserve"> - W-8BEN
 - Compliance Statement</t>
  </si>
  <si>
    <t xml:space="preserve"> - W-8BEN
 </t>
  </si>
  <si>
    <t>NOT PERMITTED</t>
  </si>
  <si>
    <t xml:space="preserve"> - Make sure I-94 or entry stamp dates align with date of activity
 - Verify that 9-5-6 Rule on Compliance Statement has been met
 - Treaty claims must be vetted  and original 8233 received before any approval of treaty-exempt payment is made by Intl. Tax</t>
  </si>
  <si>
    <t xml:space="preserve"> - If department provided an award or prize in form of a gift card without collecting 30% FIT from recipient, they must perform JE into Intl. Tax speedtype for tax plus value of tax (30% gross up)</t>
  </si>
  <si>
    <t xml:space="preserve"> - Make sure I-94 or entry stamp dates align with date of activity/class</t>
  </si>
  <si>
    <t xml:space="preserve"> - If reimbursement is goods, department must clarify whether the university or visitor maintains possession
 - if reimbursement is related to student's research project or degree, will be subject to upfront 14% U.S. federal tax withholding</t>
  </si>
  <si>
    <t xml:space="preserve"> - If department provided an award or prize in form of a gift card without collecting 30% FIT from recipient, they must perform JE into Intl. Tax speedtype for tax plus value of tax (30% gross up)
 - If W-9 is received, collect SPT in support</t>
  </si>
  <si>
    <t xml:space="preserve"> - Department should inform SSP recipient that payment will be subject to upfront 30% U.S. federal income tax withholding
</t>
  </si>
  <si>
    <t xml:space="preserve"> - If W-9 is received, collect SPT in support</t>
  </si>
  <si>
    <t xml:space="preserve"> - If CPT authorization is submitted, check to ensure CU is authorized "employer"
- Verify that validity dates of either CPT or OPT align with the date of activity
 - If immigration documentation hints at possible tax residency, ask more questions to avoid unnecessary tax withholding
 - If W-9 is received, collect SPT in support</t>
  </si>
  <si>
    <t xml:space="preserve"> - Check to ensure CU is authorized "employer" of AT
- Verify that validity dates of AT align with the date of activity
 - If immigration documentation hints at possible tax residency, ask more questions to avoid unnecessary tax withholding
 - If W-9 is received, collect SPT in support</t>
  </si>
  <si>
    <t xml:space="preserve"> - If reimbursement is goods, department must clarify whether the university or visitor maintains possession
</t>
  </si>
  <si>
    <t xml:space="preserve"> - EAD
 - I-94
 - Passport photo page</t>
  </si>
  <si>
    <t xml:space="preserve"> - CU-issued DS-2019 
 - I-94
 - Passport photo page</t>
  </si>
  <si>
    <t xml:space="preserve"> - DS-2019
 - I-94
-  Passport photo page</t>
  </si>
  <si>
    <t xml:space="preserve"> - DS-2019
 - I-94
 - Passport photo page</t>
  </si>
  <si>
    <t xml:space="preserve"> - I-20
 - I-94
-  Passport photo page</t>
  </si>
  <si>
    <r>
      <t xml:space="preserve"> - EAD 
</t>
    </r>
    <r>
      <rPr>
        <b/>
        <sz val="11"/>
        <color theme="1"/>
        <rFont val="Calibri"/>
        <family val="2"/>
        <scheme val="minor"/>
      </rPr>
      <t xml:space="preserve">OR
</t>
    </r>
    <r>
      <rPr>
        <sz val="11"/>
        <color theme="1"/>
        <rFont val="Calibri"/>
        <family val="2"/>
        <scheme val="minor"/>
      </rPr>
      <t xml:space="preserve"> - I-20
</t>
    </r>
    <r>
      <rPr>
        <b/>
        <sz val="11"/>
        <color theme="1"/>
        <rFont val="Calibri"/>
        <family val="2"/>
        <scheme val="minor"/>
      </rPr>
      <t>AND</t>
    </r>
    <r>
      <rPr>
        <sz val="11"/>
        <color theme="1"/>
        <rFont val="Calibri"/>
        <family val="2"/>
        <scheme val="minor"/>
      </rPr>
      <t xml:space="preserve">
 - I-94
 - Passport photo page</t>
    </r>
  </si>
  <si>
    <t xml:space="preserve"> - I-94
 - Passport photo page
</t>
  </si>
  <si>
    <t xml:space="preserve"> - I-94
 - Passport photo page</t>
  </si>
  <si>
    <t xml:space="preserve"> - If reimbursement is goods, department must clarify whether the university or visitor maintains possession
 - If reimbursement is related to student's research project or degree, will be subject to upfront 14% U.S. federal tax withholding</t>
  </si>
  <si>
    <t xml:space="preserve"> - EAD
 - I-94
-  Passport photo page</t>
  </si>
  <si>
    <t xml:space="preserve"> - If immigration documentation hints at possible tax residency, ask more questions to avoid unnecessary tax withholding
 - If W-9 is received, collect SPT in support</t>
  </si>
  <si>
    <t xml:space="preserve"> - Verify that validity dates on EAD align with the begin and end dates of service on SOW
 - If immigration documentation hints at possible tax residency, ask more questions to avoid unnecessary tax withholding
 - If W-9 is received, collect SPT in support</t>
  </si>
  <si>
    <t xml:space="preserve"> - Reimbursements for attendance, where no presentation was given, are subject to upfront 14% U.S. federal tax withholding
 - Reimbursements for presentations will be subject to upfront 14% U.S. federal tax withholding without letter from RO
- Reimbursements to student recruits are subject to upfront 14% U.S. federal tax withholding</t>
  </si>
  <si>
    <t xml:space="preserve"> - Reimbursements for attendance, where no presentation was given, are subject to upfront 14% U.S. federal tax withholding
</t>
  </si>
  <si>
    <t xml:space="preserve"> - Reimbursements for attendance, where no presentation was given, are subject to upfront 30% U.S. federal tax withholding
</t>
  </si>
  <si>
    <t xml:space="preserve"> - Department should inform nonresident alien (W-8BEN) SSP recipient that payment will be subject to upfront 30% U.S. federal income tax withholding
</t>
  </si>
  <si>
    <t>req'd Immigration Docs</t>
  </si>
  <si>
    <t>req'd Forms</t>
  </si>
  <si>
    <t xml:space="preserve"> - Make sure I-94 or entry stamp dates align with date of activity
 - Some, but not all, O-1s are RAs; look closely at documentation to determine whether W-8BEN must be requested
</t>
  </si>
  <si>
    <t xml:space="preserve"> - I-20
 - I-94
-  Passport photo page
</t>
  </si>
  <si>
    <t xml:space="preserve"> - Honorarium payment cannot be made to the O-1 visitor; it must be made to the sponsoring institution
 </t>
  </si>
  <si>
    <t xml:space="preserve"> -  Check HCM for tax residency status
 - If immigration documentation hints at possible tax residency, ask more questions to avoid unnecessary tax withholding
 - If W-9 is received, collect SPT in support
 - If NRA, check Onbase for W-8BEN treaty exemption on file
 - Treaty claims not assisted by Intl. Tax Office require collection of SPT</t>
  </si>
  <si>
    <t xml:space="preserve"> - Make sure I-94 or entry stamp dates align with dates of travel being reimbursed
 - Ensure that reimbursement is being made to traveler and not a third party
 - Ensure that airfare for additional travelers is not included
 - Reimbursements to job recruits are excludable per Rev. Rule 63-77; only W-8BEN is required</t>
  </si>
  <si>
    <t xml:space="preserve"> - If reimbursement is for purchase on behalf of department, only W-8BEN is required</t>
  </si>
  <si>
    <t xml:space="preserve"> - If reimbursement is to CU student and related to student's research project or degree, check Onbase for W-8BEN treaty exemption on file
 - If reimbursement is for purchase made on behalf of department, only W-8BEN is required</t>
  </si>
  <si>
    <t xml:space="preserve"> - Make sure I-94 or entry stamp dates align with date of activity/class
 - Letter from sponsoring institution must come from international office; department letters not accepted
 - If immigration documentation hints at possible tax residency, ask more questions to avoid unnecessary tax withholding
 - If W-9 is received, collect SPT in support
 - Reimbursements to job recruits are excludable per Rev. Rule 63-77; only W-8BEN is required
</t>
  </si>
  <si>
    <t xml:space="preserve"> - Make sure I-94 or entry stamp dates align with date of activity
 - Letter from sponsoring institution must come from international office; department letters not accepted
 - If immigration documentation hints at possible tax residency, ask more questions to avoid unnecessary tax withholding
 - If W-9 is received, collect SPT in support
 - Reimbursements to job recruits are excludable per Rev. Rule 63-77; only W-8BEN is required</t>
  </si>
  <si>
    <t xml:space="preserve"> - Make sure I-94 or entry stamp dates align with date of activity
 - If immigration documentation hints at possible tax residency, ask more questions to avoid unnecessary tax withholding (J-2 follows same rule as primary status holder but past history can influence tax status)
 - If W-9 is received, collect SPT in support
 - Reimbursements to job recruits are excludable per Rev. Rule 63-77; only W-8BEN is required</t>
  </si>
  <si>
    <t xml:space="preserve"> - if reimbursement is to CU student and related to student's research project or degree, check Onbase for W-8BEN treaty exemption on file
 - If reimbursement is for purchase made on behalf of department, only W-8BEN is required</t>
  </si>
  <si>
    <t xml:space="preserve"> - If reimbursement is for purchase made on behalf of department, only W-8BEN is required</t>
  </si>
  <si>
    <t xml:space="preserve"> - Make sure I-94 or entry stamp dates align with date of activity</t>
  </si>
  <si>
    <t xml:space="preserve"> - Make sure I-94 or entry stamp dates align with date of activity
 - Verify that 9-5-6 Rule on Compliance Statement has been met</t>
  </si>
  <si>
    <t xml:space="preserve"> - Make sure I-94 or entry stamp dates align with dates of travel being reimbursed
 - Verify that 9-5-6 Rule on Compliance Statement has been met when payment is for honorarium-related activity (lecture, etc.)
 - Ensure that reimbursement is being made to traveler and not a third party
 - Ensure that airfare for additional travelers is not included
 - Reimbursements to job recruits are excludable per Rev. Rule 63-77; only W-8BEN is required</t>
  </si>
  <si>
    <t xml:space="preserve"> - If immigration documentation hints at possible tax residency, ask more questions to avoid unnecessary tax withholding
 - If W-9 is received, collect SPT in support
 - If reimbursement/living expense stipend is to CU student and related to student's research project or degree, check Onbase for W-8BEN treaty exemption on file
 -Departments paying summer living/lodging on behalf of students  must perform JE into Intl. Tax speedtype for tax plus value of tax (14% gross up)</t>
  </si>
  <si>
    <t xml:space="preserve"> - Detailed information about the nature of activity and length of stay is necessary for tax analysis purposes</t>
  </si>
  <si>
    <r>
      <t xml:space="preserve"> - It may be necessary to ask many questions of department to gather a clear understanding about J-1 visitor's activities in order to determine whether </t>
    </r>
    <r>
      <rPr>
        <b/>
        <sz val="11"/>
        <color theme="1"/>
        <rFont val="Calibri"/>
        <family val="2"/>
        <scheme val="minor"/>
      </rPr>
      <t xml:space="preserve">Temporarily Away from Home </t>
    </r>
    <r>
      <rPr>
        <sz val="11"/>
        <color theme="1"/>
        <rFont val="Calibri"/>
        <family val="2"/>
        <scheme val="minor"/>
      </rPr>
      <t>rule applies
 - If Temporarily Away from Home rule initially applies but visitor's status is extended to beyond one year, all subsequent reimbursements are taxable</t>
    </r>
    <r>
      <rPr>
        <sz val="11"/>
        <rFont val="Calibri"/>
        <family val="2"/>
        <scheme val="minor"/>
      </rPr>
      <t xml:space="preserve"> immediately</t>
    </r>
    <r>
      <rPr>
        <sz val="11"/>
        <color rgb="FFFF0000"/>
        <rFont val="Calibri"/>
        <family val="2"/>
        <scheme val="minor"/>
      </rPr>
      <t xml:space="preserve">
</t>
    </r>
    <r>
      <rPr>
        <sz val="11"/>
        <rFont val="Calibri"/>
        <family val="2"/>
        <scheme val="minor"/>
      </rPr>
      <t xml:space="preserve"> -Departments paying taxable living/lodging on behalf of scholars  must perform JE into Intl. Tax speedtype for tax plus value of tax (14% OR 30% gross up)</t>
    </r>
  </si>
  <si>
    <t xml:space="preserve"> - Letter from sponsoring institution must come from international office; department letters not accepted
 - If immigration documentation hints at possible tax residency, ask more questions to avoid unnecessary tax withholding
 - If W-9 is received, collect SPT in support
 - Treaty claims require  completed Form 8233 and SPT, including prior visits in different statuses  </t>
  </si>
  <si>
    <t xml:space="preserve"> - Verify that validity dates of status align with the begin and end dates of service on SOW
 - If immigration documentation hints at possible tax residency, ask more questions to avoid unnecessary tax withholding
 - If W-9 is received, collect SPT in support
 - Treaty claims require  completed Form 8233 and SPT, including prior visits in different statuses  </t>
  </si>
  <si>
    <t xml:space="preserve"> - Employer sponsored O-1s are not permitted to provide independent services
 - Must contract with and pay sponsoring employer</t>
  </si>
  <si>
    <r>
      <t xml:space="preserve"> - H1Bs are not permitted to provide independent services
 - Must contract with and pa</t>
    </r>
    <r>
      <rPr>
        <sz val="11"/>
        <rFont val="Calibri"/>
        <family val="2"/>
        <scheme val="minor"/>
      </rPr>
      <t>y sponsoring employer</t>
    </r>
  </si>
  <si>
    <t xml:space="preserve"> - Honorarium payment cannot be made to the H1B visitor; it must be made to the sponsoring institution
 </t>
  </si>
  <si>
    <t xml:space="preserve"> - I-94
-  Passport photo page
 - Visa</t>
  </si>
  <si>
    <t xml:space="preserve"> - Letter from sponsor indicating visit to CU is a direct function of visitor's duties with that organization and that reimbursement is permissible</t>
  </si>
  <si>
    <t xml:space="preserve"> - Primary status holders are always exempt from SPT</t>
  </si>
  <si>
    <t xml:space="preserve"> - Letter from sponsor indicating activity at CU is a direct function of visitor's duties with that organization and that reimbursement is permissible</t>
  </si>
  <si>
    <t xml:space="preserve"> - Letter from sponsor indicating honorarium activity at CU is a direct function of visitor's duties with that organization</t>
  </si>
  <si>
    <t xml:space="preserve"> - Honorarium payment cannot be made to the visitor; it must be made to the sponsoring organization
 </t>
  </si>
  <si>
    <r>
      <t xml:space="preserve"> - A-status holders are not permitted to provide independent services
 - Must contract with and pa</t>
    </r>
    <r>
      <rPr>
        <sz val="11"/>
        <rFont val="Calibri"/>
        <family val="2"/>
        <scheme val="minor"/>
      </rPr>
      <t>y sponsoring organization</t>
    </r>
  </si>
  <si>
    <r>
      <t xml:space="preserve"> - G-status holders are not permitted to provide independent services
 - Must contract with and pa</t>
    </r>
    <r>
      <rPr>
        <sz val="11"/>
        <rFont val="Calibri"/>
        <family val="2"/>
        <scheme val="minor"/>
      </rPr>
      <t>y sponsoring organization</t>
    </r>
  </si>
  <si>
    <t xml:space="preserve"> - Department should check with their campus ISSS office to ensure that status is appropriate to planned activity
 - Reimbursements to student recruits are subject to upfront 30% U.S. federal tax withholding
</t>
  </si>
  <si>
    <t xml:space="preserve"> - Department should inform honorarium recipient that payment will be subject to upfront 30% U.S. federal income tax withholding
 - Valid treaty claim must include U.S. SSN or ITIN 
</t>
  </si>
  <si>
    <t xml:space="preserve"> - Department should inform scholarship recipient that payment will be subject to upfront 30% U.S. federal income tax withholding
 - No treaty benefits apply
</t>
  </si>
  <si>
    <t xml:space="preserve"> - Department should inform SSP recipient that payment will be subject to upfront 30% U.S. federal income tax withholding
 - no treaty benefits apply
</t>
  </si>
  <si>
    <t xml:space="preserve"> - B-1/WB visitors are not eligible to provide independent services
 - Contact campus ISSS office for information about CU sponsorship possibilities
</t>
  </si>
  <si>
    <t xml:space="preserve"> - If I-94 is unavailable due to subsequent U.S. entry, a copy of the entry stamp for the relevant trip is required
 - If Canadian visitor is a member of the Nexus program and used Nexus card to gain entry to the U.S., a copy of the Nexus card is required
</t>
  </si>
  <si>
    <t xml:space="preserve"> - If I-94 is unavailable due to subsequent U.S. entry, a copy of the entry stamp for the relevant trip is required
 - If Canadian visitor is a member of the Nexus program and used Nexus card to gain entry to the U.S., a copy of the Nexus card is required</t>
  </si>
  <si>
    <t xml:space="preserve"> - If I-94 is unavailable due to subsequent U.S. entry, a copy of the entry stamp for the relevant trip is required
 - If Canadian visitor is a member of the Nexus program and used Nexus card to gain entry to the U.S., a copy of the Nexus card is required
 - Treaty claims require  completed Form 8233 and visitor's history of U.S. presence, including dates of visits made to the U.S. over current and previous two calendar years along with correponding immigration status(es)</t>
  </si>
  <si>
    <t xml:space="preserve"> - Department is responsible for working with campus ISSS office to determine whether nature and length of activity is appropriate for Canadian visitor
</t>
  </si>
  <si>
    <t xml:space="preserve"> - J-2 are dependents; their living expenses are to be provided by the primary status holder</t>
  </si>
  <si>
    <t>Not expected payment type - contact Intl. Tax</t>
  </si>
  <si>
    <t>Royalties</t>
  </si>
  <si>
    <t xml:space="preserve"> - Check to ensure CU is authorized "employer" of AT
 - Verify that validity dates of AT align with the begin and end dates of service on SOW
 - If immigration documentation hints at possible tax residency, ask more questions to avoid unnecessary tax withholding
 - If W-9 is received, collect SPT in support
 - no treaty benefits to student contractors permitted due to dollar limitations</t>
  </si>
  <si>
    <t xml:space="preserve"> -  Check HCM for tax residency status
 - If immigration documentation hints at possible tax residency, ask more questions to avoid unnecessary tax withholding
 - If W-9 is received, collect SPT in support
</t>
  </si>
  <si>
    <t xml:space="preserve"> - Make sure I-94 or entry stamp dates align with date of activity
 - Many, but not all, TNs are RAs; look closely at documentation to determine whether W-8BEN must be requested
 - Reimbursements to job recruits are excludable per Rev. Rule 63-77; only W-8BEN is required
 - If reimbusement doesn't meet Accountable Plan, request immigration docs and SPT to determine tax status and whether W-8BEN is necessary and tax withholding is req'd</t>
  </si>
  <si>
    <t xml:space="preserve"> - Make sure I-94 or entry stamp dates align with date of activity
 - Most, but not all, O-1s are RAs; look closely at documentation to determine whether W-8BEN must be requested
 - Reimbursements to job recruits are excludable per Rev. Rule 63-77; only W-8BEN is required
 - If reimbusement doesn't meet Accountable Plan, request immigration docs and SPT to determine tax status and whether W-8BEN is necessary and tax withholding is req'd</t>
  </si>
  <si>
    <t xml:space="preserve"> - I-94
-  Passport photo page</t>
  </si>
  <si>
    <t xml:space="preserve"> - Make sure I-94 or entry stamp dates align with date of activity
</t>
  </si>
  <si>
    <t xml:space="preserve"> - Make sure I-94 or entry stamp dates align with date of activity
 - departmental letter from sponsoring institution may be accepted</t>
  </si>
  <si>
    <t>Forms:</t>
  </si>
  <si>
    <t>Regulations:</t>
  </si>
  <si>
    <t>Rev Ruling 63-77</t>
  </si>
  <si>
    <t xml:space="preserve">ACWIA - Honorarium Exception </t>
  </si>
  <si>
    <t>22 CFR 62.20(g)(1) - J1 Sch Occasional Lectures or Consultations</t>
  </si>
  <si>
    <t>PSC</t>
  </si>
  <si>
    <t>IRS</t>
  </si>
  <si>
    <t>ES</t>
  </si>
  <si>
    <t>General Info:</t>
  </si>
  <si>
    <t>I-94 Retrieval</t>
  </si>
  <si>
    <t>ESTA</t>
  </si>
  <si>
    <t>Participant stipend/Travel grant/Unsubstantiated allowances</t>
  </si>
  <si>
    <t xml:space="preserve"> - Make sure I-94 or entry stamp dates align with date of activity
 - Most, but not all, H1Bs are RAs; look closely at documentation to determine whether W-8BEN must be requested
 - Reimbursements to job recruits are excludable per Rev. Rule 63-77; only W-8BEN is required
 - If reimbusement doesn't meet Accountable Plan, request immigration history and SPT to determine tax status and whether W-8BEN is necessary and tax withholding is req'd
</t>
  </si>
  <si>
    <r>
      <t xml:space="preserve"> - Make sure I-94 or entry stamp dates align with date of activity
 - Some, but not all, performers are RAs; look closely at documentation to determine whether W-8BEN must be requested
</t>
    </r>
    <r>
      <rPr>
        <sz val="11"/>
        <color rgb="FFFF0000"/>
        <rFont val="Calibri"/>
        <family val="2"/>
        <scheme val="minor"/>
      </rPr>
      <t xml:space="preserve"> - Because artist/athlete treaty benefits are limited to a total dollar amount per year, upfront treaty requests cannot be honored
 - To be honored, any central withholding agreement (CWA) submitted by a performer must identify CU as a site of performance </t>
    </r>
    <r>
      <rPr>
        <sz val="11"/>
        <color theme="1"/>
        <rFont val="Calibri"/>
        <family val="2"/>
        <scheme val="minor"/>
      </rPr>
      <t xml:space="preserve">
</t>
    </r>
    <r>
      <rPr>
        <sz val="11"/>
        <color rgb="FFFF0000"/>
        <rFont val="Calibri"/>
        <family val="2"/>
        <scheme val="minor"/>
      </rPr>
      <t xml:space="preserve"> - CWAs apply to indivdiuals, not groups.  To be exempt from NRA withholding as a group, each individual must provide a valid CWA</t>
    </r>
  </si>
  <si>
    <t>1042-S Income Code (Internal)</t>
  </si>
  <si>
    <t>Tax Rate (Internal)</t>
  </si>
  <si>
    <t xml:space="preserve"> - 0% in conjunction with honorarium activity (Accountable Plan Rule)
 - 0% in conjunction with job interview (Rev Ruling 63-77)
 - 30% in conjunction with student recruits, summer learning events, or other activity to further personal education (Travel Grant)</t>
  </si>
  <si>
    <t xml:space="preserve"> - Reimbursements for attendance, where no presentation was given, are subject to upfront 14% U.S. federal tax withholding
 - Reimbursements for presentations will be subject to upfront 14% U.S. federal tax withholding without EAD or letter from DSO
 - Reimbursements to student recruits are subject to upfront 14% U.S. federal tax withholding
</t>
  </si>
  <si>
    <t>Expected Payment Mechanism</t>
  </si>
  <si>
    <t>Expected Payment Mechanism:</t>
  </si>
  <si>
    <t>EXPECTED PAYMENT MECHANISM:</t>
  </si>
  <si>
    <t>Honorarium Form (HNR)</t>
  </si>
  <si>
    <t>Payment Authorization (PA)</t>
  </si>
  <si>
    <t>Study Subject Payment (SSP)</t>
  </si>
  <si>
    <t>Scope of Work (SOW)</t>
  </si>
  <si>
    <t>None</t>
  </si>
  <si>
    <t>Additional Info For Requesting Department</t>
  </si>
  <si>
    <t>Click here to link to PSC Forms</t>
  </si>
  <si>
    <t>ALL STATUSES</t>
  </si>
  <si>
    <t>ALL STATUSES?</t>
  </si>
  <si>
    <r>
      <t xml:space="preserve">1042-S Income Code </t>
    </r>
    <r>
      <rPr>
        <b/>
        <sz val="11"/>
        <color rgb="FFFF0000"/>
        <rFont val="Calibri"/>
        <family val="2"/>
        <scheme val="minor"/>
      </rPr>
      <t>(Internal)</t>
    </r>
  </si>
  <si>
    <r>
      <t xml:space="preserve">Red Flags 
</t>
    </r>
    <r>
      <rPr>
        <b/>
        <sz val="11"/>
        <color rgb="FFFF0000"/>
        <rFont val="Calibri"/>
        <family val="2"/>
        <scheme val="minor"/>
      </rPr>
      <t>(For Internal Reference)</t>
    </r>
  </si>
  <si>
    <r>
      <t xml:space="preserve">Tax Rate
</t>
    </r>
    <r>
      <rPr>
        <b/>
        <sz val="11"/>
        <color rgb="FFFF0000"/>
        <rFont val="Calibri"/>
        <family val="2"/>
        <scheme val="minor"/>
      </rPr>
      <t>(For Internal Reference)</t>
    </r>
  </si>
  <si>
    <t xml:space="preserve"> - 23:  Other Income</t>
  </si>
  <si>
    <t xml:space="preserve"> - 17:  Independent Personal Svcs
 - 17:  Independent Personal Svcs</t>
  </si>
  <si>
    <t xml:space="preserve"> - 30% 
 </t>
  </si>
  <si>
    <r>
      <t xml:space="preserve"> - 0% if meets </t>
    </r>
    <r>
      <rPr>
        <u/>
        <sz val="11"/>
        <color theme="1"/>
        <rFont val="Calibri"/>
        <family val="2"/>
        <scheme val="minor"/>
      </rPr>
      <t>both</t>
    </r>
    <r>
      <rPr>
        <sz val="11"/>
        <color theme="1"/>
        <rFont val="Calibri"/>
        <family val="2"/>
        <scheme val="minor"/>
      </rPr>
      <t xml:space="preserve"> Accountable Plan Rule and 9-5-6 Rule
 - 0% in conjunction with job interview (Rev Ruling 63-77)
 - 30% in conjunction with student recruits, summer learning events, or other activity to further personal education (Travel Grant)</t>
    </r>
  </si>
  <si>
    <t xml:space="preserve"> - 16:  Scholarship or fellowship grants
 - 16:  Scholarship or fellowship grants</t>
  </si>
  <si>
    <t xml:space="preserve"> - 30%
 - 0% with valid treaty claim
 </t>
  </si>
  <si>
    <t xml:space="preserve"> - 0% when purchased on deparment's behalf
 - 14% when goods are to further personal education
 - 0% when goods are to further personal education and with valid treaty claim
</t>
  </si>
  <si>
    <t xml:space="preserve"> - 14%
 - 0% with valid treaty claim
</t>
  </si>
  <si>
    <t xml:space="preserve"> - 14%
 </t>
  </si>
  <si>
    <t xml:space="preserve"> - 16:  Scholarship or fellowship grants
</t>
  </si>
  <si>
    <r>
      <t xml:space="preserve"> - 30%
</t>
    </r>
    <r>
      <rPr>
        <sz val="11"/>
        <color theme="1"/>
        <rFont val="Calibri"/>
        <family val="2"/>
        <scheme val="minor"/>
      </rPr>
      <t xml:space="preserve">
 </t>
    </r>
  </si>
  <si>
    <t xml:space="preserve"> - 17:  Independent Personal Svcs
</t>
  </si>
  <si>
    <r>
      <t xml:space="preserve"> - If CPT authorization is submitted, check to ensure CU is authorized "employer"
 - Verify that validity dates of either CPT or OPT align with the begin and end dates of service on SOW
 - If immigration documentation hints at possible tax residency, ask more questions to avoid unnecessary tax withholding
 - If W-9 is received, collect SPT in support
</t>
    </r>
    <r>
      <rPr>
        <sz val="11"/>
        <color rgb="FFFF0000"/>
        <rFont val="Calibri"/>
        <family val="2"/>
        <scheme val="minor"/>
      </rPr>
      <t xml:space="preserve"> - treaty benefits to student contractors vary depending on country </t>
    </r>
  </si>
  <si>
    <r>
      <t xml:space="preserve"> - 30%
</t>
    </r>
    <r>
      <rPr>
        <sz val="11"/>
        <rFont val="Calibri"/>
        <family val="2"/>
        <scheme val="minor"/>
      </rPr>
      <t xml:space="preserve"> - 0% with valid treaty claim</t>
    </r>
    <r>
      <rPr>
        <sz val="11"/>
        <color theme="1"/>
        <rFont val="Calibri"/>
        <family val="2"/>
        <scheme val="minor"/>
      </rPr>
      <t xml:space="preserve">
 </t>
    </r>
  </si>
  <si>
    <t xml:space="preserve"> - 10 - 13:  Royalties</t>
  </si>
  <si>
    <t xml:space="preserve"> - 0% if meets Accountable Plan Rule and provides all req'd documentation
 - 0% in conjunction with job interview (Rev Ruling 63-77)
 - 14% in conjunction with student recruits, summer learning events, or other activity to further personal education (travel grant)
 - 0% with valid treaty claim (travel grant)</t>
  </si>
  <si>
    <t xml:space="preserve"> - 0% if meets Accountable Plan Rule and provides all req'd documentation
 - 0% in conjunction with job interview (Rev Ruling 63-77)
 - 14% in conjunction with summer learning events or other activity to further personal research/education (travel grant)
</t>
  </si>
  <si>
    <t xml:space="preserve"> - 0% when purchased on deparment's behalf
 - 14% when goods are to further personal research
 - 0% when goods are to further personal education and with valid treaty claim
</t>
  </si>
  <si>
    <t xml:space="preserve"> - NA:  Not reportable
 - NA:  Not reportable
 - 23:  Other Income</t>
  </si>
  <si>
    <t xml:space="preserve"> - NA:  Not reportable
 - NA:  Not reportable
 - 16:  Scholarship or fellowship grants</t>
  </si>
  <si>
    <t xml:space="preserve"> - NA:  Not reportable
 - 16:  Scholarship or fellowship grants
 - 16:  Scholarship or fellowship grants</t>
  </si>
  <si>
    <r>
      <rPr>
        <sz val="11"/>
        <color rgb="FFFF0000"/>
        <rFont val="Calibri"/>
        <family val="2"/>
        <scheme val="minor"/>
      </rPr>
      <t xml:space="preserve"> - 23:  Other Income (?)</t>
    </r>
    <r>
      <rPr>
        <sz val="11"/>
        <color theme="1"/>
        <rFont val="Calibri"/>
        <family val="2"/>
        <scheme val="minor"/>
      </rPr>
      <t xml:space="preserve">
 - 16:  Scholarship or fellowship grants
 - NA:  Not reportable
 - 16:  Scholarship or fellowship grants</t>
    </r>
  </si>
  <si>
    <t xml:space="preserve"> - 30%
 - 0% with valid treaty claim
 </t>
  </si>
  <si>
    <t xml:space="preserve"> - 17:  Independent Personal Svcs
 - 17:  Independent Personal Svcs
</t>
  </si>
  <si>
    <t xml:space="preserve"> - 30% if related to employment and length of visit expected to exceed 1 year
 - 14% if related to research and length of visit expected to exceed 1 year
 - 0% if related to either employment or research and length of visit expected to be 1 year or less
 - 0% if related to research and with valid treaty claim
</t>
  </si>
  <si>
    <r>
      <t xml:space="preserve"> - 0% if meets Accountable Plan Rule
 - 0% in conjunction with job interview (Rev Ruling 63-77)
 - 14% in conjunction with student recruits, summer learning events, or other activity to further personal education (travel grant) </t>
    </r>
    <r>
      <rPr>
        <sz val="11"/>
        <color rgb="FFFF0000"/>
        <rFont val="Calibri"/>
        <family val="2"/>
        <scheme val="minor"/>
      </rPr>
      <t>if enrolled in an educational program
 - 30% if does not fit into any of the above categories</t>
    </r>
    <r>
      <rPr>
        <sz val="11"/>
        <color theme="1"/>
        <rFont val="Calibri"/>
        <family val="2"/>
        <scheme val="minor"/>
      </rPr>
      <t xml:space="preserve">
</t>
    </r>
  </si>
  <si>
    <r>
      <t xml:space="preserve"> - 0% when purchased on deparment's behalf
 - 14% when goods are to further personal research/education </t>
    </r>
    <r>
      <rPr>
        <sz val="11"/>
        <color rgb="FFFF0000"/>
        <rFont val="Calibri"/>
        <family val="2"/>
        <scheme val="minor"/>
      </rPr>
      <t>if entrolled at an educational institution</t>
    </r>
    <r>
      <rPr>
        <sz val="11"/>
        <rFont val="Calibri"/>
        <family val="2"/>
        <scheme val="minor"/>
      </rPr>
      <t xml:space="preserve">
</t>
    </r>
  </si>
  <si>
    <t xml:space="preserve"> - NA:  Not reportable
 - NA:  Not reportable
 - 16:  Scholarship or fellowship grants
 - 23:  Other Income</t>
  </si>
  <si>
    <t xml:space="preserve"> - 14% if enrolled in educational program
 - 30% if not enrolled in educational program</t>
  </si>
  <si>
    <t xml:space="preserve"> - 16:  Scholarship or fellowship grants
 - 23:  Other Income</t>
  </si>
  <si>
    <t xml:space="preserve"> - 10 - 13:  Royalties
 - 10 - 13:  Royalties</t>
  </si>
  <si>
    <t xml:space="preserve"> - 0% if meets Accountable Plan Rule and provides all req'd documentation
 - 30% if does not meet Accountable Plan Rule and is NRA
 - 0% if does not meet Accountable Plan Rule and is RA
 - 0% in conjunction with job interview (Rev Ruling 63-77)
</t>
  </si>
  <si>
    <t xml:space="preserve"> - NA:  Not reportable
 - 23:  Other Income
 - NA:  Not reportable
 - NA:  Not reportable
</t>
  </si>
  <si>
    <t xml:space="preserve"> - 0% when purchased on deparment's behalf
 - 30% if visitor maintains possession and is NRA
 - 0% if visitor maintains possession and is RA</t>
  </si>
  <si>
    <t xml:space="preserve"> - NA:  Not reportable
 - 23:  Other Income
 - NA:  Not reportable
</t>
  </si>
  <si>
    <t xml:space="preserve"> - 30% if NRA
 - 0% if RA</t>
  </si>
  <si>
    <t xml:space="preserve"> - 23:  Other Income
 - NA:  Not reportable</t>
  </si>
  <si>
    <r>
      <t xml:space="preserve"> - 30% if NRA
</t>
    </r>
    <r>
      <rPr>
        <sz val="11"/>
        <rFont val="Calibri"/>
        <family val="2"/>
        <scheme val="minor"/>
      </rPr>
      <t xml:space="preserve"> - 0% if NRA and with valid treaty claim
 - 0% if RA</t>
    </r>
    <r>
      <rPr>
        <sz val="11"/>
        <color theme="1"/>
        <rFont val="Calibri"/>
        <family val="2"/>
        <scheme val="minor"/>
      </rPr>
      <t xml:space="preserve">
 </t>
    </r>
  </si>
  <si>
    <t xml:space="preserve"> - 10 - 13:  Royalties
 - 10 - 13:  Royalties
 - NA:  Not reportable</t>
  </si>
  <si>
    <t xml:space="preserve"> - 17:  Independent Personal Svcs
 - NA:  Not reportable
</t>
  </si>
  <si>
    <t xml:space="preserve"> - 0% 
 </t>
  </si>
  <si>
    <t xml:space="preserve"> - 42:  Earnings as an artist or athlete - no CWA
 - NA:  Not reportable
 - 43:  Earnings as an artist or athlete - CWA
</t>
  </si>
  <si>
    <t xml:space="preserve"> - 30% if NRA
 - 0% if RA
 - 0% if valid CWA is provided</t>
  </si>
  <si>
    <t>BLANK CELL</t>
  </si>
  <si>
    <r>
      <t xml:space="preserve"> - Make sure I-94 or entry stamp dates align with date of activity
 - Some, but not all, performers are RAs; look closely at documentation to determine whether W-8BEN must be requested
</t>
    </r>
    <r>
      <rPr>
        <sz val="11"/>
        <color rgb="FFFF0000"/>
        <rFont val="Calibri"/>
        <family val="2"/>
        <scheme val="minor"/>
      </rPr>
      <t xml:space="preserve"> - Payments must be reported in name of each individual beneficial owner, unless group is a business entity (not the same as an agent)</t>
    </r>
    <r>
      <rPr>
        <sz val="11"/>
        <color theme="1"/>
        <rFont val="Calibri"/>
        <family val="2"/>
        <scheme val="minor"/>
      </rPr>
      <t xml:space="preserve">
</t>
    </r>
    <r>
      <rPr>
        <sz val="11"/>
        <color rgb="FFFF0000"/>
        <rFont val="Calibri"/>
        <family val="2"/>
        <scheme val="minor"/>
      </rPr>
      <t xml:space="preserve"> - Because artist/athlete treaty benefits are limited to a total dollar amount per year, upfront treaty requests cannot be honored
 - To be honored, any central withholding agreement (CWA) submitted by a performer must identify CU as a site of performance </t>
    </r>
    <r>
      <rPr>
        <sz val="11"/>
        <color theme="1"/>
        <rFont val="Calibri"/>
        <family val="2"/>
        <scheme val="minor"/>
      </rPr>
      <t xml:space="preserve">
</t>
    </r>
    <r>
      <rPr>
        <sz val="11"/>
        <color rgb="FFFF0000"/>
        <rFont val="Calibri"/>
        <family val="2"/>
        <scheme val="minor"/>
      </rPr>
      <t xml:space="preserve"> - CWAs apply to indivdiuals, not groups.  To be exempt from NRA withholding as a group, each individual must provide a valid CWA</t>
    </r>
  </si>
  <si>
    <r>
      <t xml:space="preserve"> - 0% in conjunction with honorarium activity or collaboration </t>
    </r>
    <r>
      <rPr>
        <sz val="11"/>
        <color rgb="FFFF0000"/>
        <rFont val="Calibri"/>
        <family val="2"/>
        <scheme val="minor"/>
      </rPr>
      <t>exceeding 9 days (?)</t>
    </r>
    <r>
      <rPr>
        <sz val="11"/>
        <color theme="1"/>
        <rFont val="Calibri"/>
        <family val="2"/>
        <scheme val="minor"/>
      </rPr>
      <t xml:space="preserve"> (Accountable Plan Rule)
 - 30% if Accountable Plan Rule doesn't apply
</t>
    </r>
  </si>
  <si>
    <t xml:space="preserve"> - NA:  Not reportable
 - 23:  Other Income</t>
  </si>
  <si>
    <t xml:space="preserve"> - 0% when purchased on deparment's behalf
 - 30% when goods are to further personal education
</t>
  </si>
  <si>
    <r>
      <t xml:space="preserve"> - NA:  Not reportable
</t>
    </r>
    <r>
      <rPr>
        <sz val="11"/>
        <color rgb="FFFF0000"/>
        <rFont val="Calibri"/>
        <family val="2"/>
        <scheme val="minor"/>
      </rPr>
      <t xml:space="preserve"> - 23 or 16?</t>
    </r>
  </si>
  <si>
    <t xml:space="preserve"> - 23 or 16?</t>
  </si>
  <si>
    <r>
      <t xml:space="preserve"> - 23 or 16?
</t>
    </r>
    <r>
      <rPr>
        <sz val="11"/>
        <rFont val="Calibri"/>
        <family val="2"/>
        <scheme val="minor"/>
      </rPr>
      <t xml:space="preserve"> - Not reportable</t>
    </r>
  </si>
  <si>
    <t>Non-Employee Reimbursement-International Form (NRI)</t>
  </si>
  <si>
    <t>International A/P Payments to Individuals</t>
  </si>
  <si>
    <t>Click here to link to W-8BEN</t>
  </si>
  <si>
    <t>Click here to link to Compliance Statement</t>
  </si>
  <si>
    <t xml:space="preserve"> - If J1 is not sponsored by CU, and reimbursement is related to presenting at an event, letter from Responsibile Officer (RO) of sponsoring institution indicating the presentation is permitted within the visitor's exchange program and the reimbursement is allowable; this letter is required by 22 C.F.R. § 62.20(g)
</t>
  </si>
  <si>
    <t xml:space="preserve"> - Department should inform nonresident alien (W-8BEN) stipend/grant recipient that payment will be subject to upfront 30% U.S. federal income tax withholding
</t>
  </si>
  <si>
    <t xml:space="preserve"> -  If an EAD is not provided, reimbursement to another university's F-1 for presenting at an event requires a letter from the sponsoring institution’s Designated School Official (DSO).  The letter should document both that the activity at CU was allowable under the sponsored program, and that no compensation for services is permitted</t>
  </si>
  <si>
    <t xml:space="preserve"> - If not CU-authorized for Academic Training, reimbursement to another university's J-1 student  for presenting at an event requires a letter from the sponsoring institution’s Responsible Officer (RO).  The letter should document both that the activity at CU was allowable under the sponsored program, and that no compensation for services is permitted</t>
  </si>
  <si>
    <t>Award (Cash or Non-cash)/Prize</t>
  </si>
  <si>
    <r>
      <t xml:space="preserve"> - Department should inform nonresident alien (W-8BEN) award recipient that payment will be subject to upfront 30% U.S. federal income tax withholding, unless recipient is RA
 - Contact Intl. Tax</t>
    </r>
    <r>
      <rPr>
        <b/>
        <sz val="11"/>
        <rFont val="Calibri"/>
        <family val="2"/>
        <scheme val="minor"/>
      </rPr>
      <t xml:space="preserve"> in advance of</t>
    </r>
    <r>
      <rPr>
        <sz val="11"/>
        <rFont val="Calibri"/>
        <family val="2"/>
        <scheme val="minor"/>
      </rPr>
      <t xml:space="preserve"> any non-cash (i.e., gift card, swag) awards
</t>
    </r>
  </si>
  <si>
    <r>
      <t xml:space="preserve"> - Department should inform nonresident alien (W-8BEN) award recipient that payment will be subject to upfront 30% U.S. federal income tax withholding, unless recipient is RA
 - Contact Intl. Tax </t>
    </r>
    <r>
      <rPr>
        <b/>
        <sz val="11"/>
        <rFont val="Calibri"/>
        <family val="2"/>
        <scheme val="minor"/>
      </rPr>
      <t>in advance of</t>
    </r>
    <r>
      <rPr>
        <sz val="11"/>
        <rFont val="Calibri"/>
        <family val="2"/>
        <scheme val="minor"/>
      </rPr>
      <t xml:space="preserve"> any non-cash (i.e., gift card, swag) awards
</t>
    </r>
  </si>
  <si>
    <t xml:space="preserve"> - Honorarium payment cannot be made to the TN visitor; it must be made to the employer
 </t>
  </si>
  <si>
    <t xml:space="preserve"> - TNs are not permitted to provide independent services
 - Must contract with and pay employer</t>
  </si>
  <si>
    <t>See Payment Type, "Travel Expense Reimbursement"</t>
  </si>
  <si>
    <t xml:space="preserve"> - If reimbursement is goods, department must clarify whether the university or visitor maintains possession
 - if reimbursement is related to scholar's independent research, will be subject to upfront 14% U.S. federal tax withholding</t>
  </si>
  <si>
    <t xml:space="preserve"> - Expectation is that P-status performers are providing services for a set fee, not for honorarium-related activities</t>
  </si>
  <si>
    <t>See Payment Type, "Independent Personal Services"</t>
  </si>
  <si>
    <t xml:space="preserve"> - Department should inform nonresident alien honorarium recipient that payment will be subject to upfront 30% U.S. federal income tax withholding
</t>
  </si>
  <si>
    <t xml:space="preserve"> - Reimbursements or stipends to nonresident aliens for living expenses are subject to upfront 14% U.S. federal tax withholding
 - Departments paying summer living/lodging on behalf of students directly to CU housing facilities or other third party must contact the International Tax Office to coordinate deposit of required tax</t>
  </si>
  <si>
    <t xml:space="preserve"> - If living expenses are being provided in exchange for services related to employment, the payments are excludable from income only if the visitor's stay is expected to last for less than one year; they are otherwise taxable at 30%
 - Providing letter of invitation to Intl. Tax Office can be helpful in clarifying purpose of visit
 - Any change related to the expectation of visitor's length of visit must be communicated to Intl. Tax Office
 - Living expenses to nonresident aliens to facilitate independent research (fellowship) are subject to upfront 14% U.S. federal income tax withholding
 - Departments paying living/lodging on behalf of scholars directly to CU housing facilities or other third party must contact the International Tax Office to establish nature of payment and coordinate deposit of tax, if necessary</t>
  </si>
  <si>
    <t xml:space="preserve"> - W-8BEN if nonresident alien
OR
 - W-9 if resident alien</t>
  </si>
  <si>
    <t xml:space="preserve"> - W-8BEN if nonresident alien
 </t>
  </si>
  <si>
    <t xml:space="preserve"> - W-8BEN if nonresident alien
OR
 - W-9 if resident alien
 - SOW</t>
  </si>
  <si>
    <t xml:space="preserve"> - W-8BEN if nonresident alien</t>
  </si>
  <si>
    <t xml:space="preserve"> - H1B approval notice (I-797)
 - I-94
-  Passport photo page</t>
  </si>
  <si>
    <t xml:space="preserve"> - O-1 approval notice (I-797)
 - I-94
-  Passport photo page</t>
  </si>
  <si>
    <t xml:space="preserve"> - P-1/2/3 approval notice (I-797)
 - I-94
-  Passport photo page</t>
  </si>
  <si>
    <t xml:space="preserve"> -W-8BEN if nonresident alien
</t>
  </si>
  <si>
    <t xml:space="preserve"> -W-8BEN if nonresident alien</t>
  </si>
  <si>
    <r>
      <t xml:space="preserve"> -  Check HCM for tax residency status
 - If immigration documentation hints at possible tax residency, ask more questions to avoid unnecessary tax withholding
</t>
    </r>
    <r>
      <rPr>
        <sz val="11"/>
        <color rgb="FFFF0000"/>
        <rFont val="Calibri"/>
        <family val="2"/>
        <scheme val="minor"/>
      </rPr>
      <t xml:space="preserve"> - If W-9 is received, collect SPT in support</t>
    </r>
    <r>
      <rPr>
        <sz val="11"/>
        <color theme="1"/>
        <rFont val="Calibri"/>
        <family val="2"/>
        <scheme val="minor"/>
      </rPr>
      <t xml:space="preserve">
 - If NRA, check Onbase for W-8BEN treaty exemption on file
</t>
    </r>
    <r>
      <rPr>
        <sz val="11"/>
        <color rgb="FFFF0000"/>
        <rFont val="Calibri"/>
        <family val="2"/>
        <scheme val="minor"/>
      </rPr>
      <t xml:space="preserve"> - Treaty claims not assisted by Intl. Tax Office require collection of SPT</t>
    </r>
  </si>
  <si>
    <t xml:space="preserve"> - Department should inform nonresident alien (W-8BEN) stipend/grant recipient that payment will be subject to upfront 14% U.S. federal income tax withholding
 - Valid treaty claim must include U.S. SSN or ITIN </t>
  </si>
  <si>
    <t xml:space="preserve"> - Department should inform nonresident alien (W-8BEN) stipend/grant recipient that payment will be subject to upfront 14% U.S. federal income tax withholding
</t>
  </si>
  <si>
    <t xml:space="preserve"> - Department should Inform stipend/grant recipient that payment will be subject to upfront 30% U.S. federal income tax withholding</t>
  </si>
  <si>
    <t xml:space="preserve"> - Department should inform recipient that royalty payment will be subject to upfront 30% U.S. federal income tax withholding
 - Valid treaty claim must include U.S. SSN or ITIN 
</t>
  </si>
  <si>
    <t xml:space="preserve"> - Department should inform nonresident alien (W-8BEN) recipient that royalty payment  will be subject to upfront 30% U.S. federal income tax withholding
 - Valid treaty claim must include U.S. SSN or ITIN 
</t>
  </si>
  <si>
    <t xml:space="preserve"> - If 'Fixed Base' provision applies to royalty treaty claim, qualifying statement must be included on W-8BEN</t>
  </si>
  <si>
    <r>
      <t xml:space="preserve"> - Department should inform nonresident alien award recipient that payment will be subject to upfront 30% U.S. federal income tax withholding
 - Contact Intl. Tax </t>
    </r>
    <r>
      <rPr>
        <b/>
        <sz val="11"/>
        <rFont val="Calibri"/>
        <family val="2"/>
        <scheme val="minor"/>
      </rPr>
      <t xml:space="preserve">in advance </t>
    </r>
    <r>
      <rPr>
        <sz val="11"/>
        <rFont val="Calibri"/>
        <family val="2"/>
        <scheme val="minor"/>
      </rPr>
      <t xml:space="preserve">of any non-cash (i.e., gift card, swag) award
</t>
    </r>
  </si>
  <si>
    <r>
      <t xml:space="preserve"> - Department should inform nonresident alien award recipient that payment will be subject to upfront 30% U.S. federal income tax withholding
 - Contact Intl. Tax </t>
    </r>
    <r>
      <rPr>
        <b/>
        <sz val="11"/>
        <rFont val="Calibri"/>
        <family val="2"/>
        <scheme val="minor"/>
      </rPr>
      <t>in advance</t>
    </r>
    <r>
      <rPr>
        <sz val="11"/>
        <rFont val="Calibri"/>
        <family val="2"/>
        <scheme val="minor"/>
      </rPr>
      <t xml:space="preserve"> of any non-cash (i.e., gift card, swag) award
</t>
    </r>
  </si>
  <si>
    <r>
      <t xml:space="preserve"> - Department should inform nonresident alien (W-8BEN) award recipient that payment will be subject to upfront 30% U.S. federal income tax withholding
 - Contact Intl. Tax </t>
    </r>
    <r>
      <rPr>
        <b/>
        <sz val="11"/>
        <rFont val="Calibri"/>
        <family val="2"/>
        <scheme val="minor"/>
      </rPr>
      <t>in advance</t>
    </r>
    <r>
      <rPr>
        <sz val="11"/>
        <rFont val="Calibri"/>
        <family val="2"/>
        <scheme val="minor"/>
      </rPr>
      <t xml:space="preserve"> of any non-cash (i.e., gift card, swag) award
</t>
    </r>
  </si>
  <si>
    <r>
      <t xml:space="preserve"> - Department should inform nonresident alien (W-8BEN) award recipient that payment will be subject to upfront 30% U.S. federal income tax withholding, unless recipient is RA
 - Contact Intl. Tax </t>
    </r>
    <r>
      <rPr>
        <b/>
        <sz val="11"/>
        <rFont val="Calibri"/>
        <family val="2"/>
        <scheme val="minor"/>
      </rPr>
      <t>in advance</t>
    </r>
    <r>
      <rPr>
        <sz val="11"/>
        <rFont val="Calibri"/>
        <family val="2"/>
        <scheme val="minor"/>
      </rPr>
      <t xml:space="preserve"> of any non-cash (i.e., gift card, swag) award
</t>
    </r>
  </si>
  <si>
    <r>
      <t xml:space="preserve"> - Department should inform award recipient that payment will be subject to upfront 30% U.S. federal income tax withholding
 - Contact Intl. Tax</t>
    </r>
    <r>
      <rPr>
        <b/>
        <sz val="11"/>
        <rFont val="Calibri"/>
        <family val="2"/>
        <scheme val="minor"/>
      </rPr>
      <t xml:space="preserve"> in advance</t>
    </r>
    <r>
      <rPr>
        <sz val="11"/>
        <rFont val="Calibri"/>
        <family val="2"/>
        <scheme val="minor"/>
      </rPr>
      <t xml:space="preserve"> of any non-cash (i.e., gift card, swag) award
</t>
    </r>
  </si>
  <si>
    <r>
      <t xml:space="preserve"> - Department should inform award recipient that payment will be subject to upfront 30% U.S. federal income tax withholding
 - Contact Intl. Tax </t>
    </r>
    <r>
      <rPr>
        <b/>
        <sz val="11"/>
        <rFont val="Calibri"/>
        <family val="2"/>
        <scheme val="minor"/>
      </rPr>
      <t>in advance</t>
    </r>
    <r>
      <rPr>
        <sz val="11"/>
        <rFont val="Calibri"/>
        <family val="2"/>
        <scheme val="minor"/>
      </rPr>
      <t xml:space="preserve"> of any non-cash (i.e., gift card, swag) award
</t>
    </r>
  </si>
  <si>
    <r>
      <t xml:space="preserve"> - Department should inform award recipient that payment will be subject to upfront 30% U.S. federal income tax withholding
 - Contact Intl. Tax </t>
    </r>
    <r>
      <rPr>
        <b/>
        <sz val="11"/>
        <rFont val="Calibri"/>
        <family val="2"/>
        <scheme val="minor"/>
      </rPr>
      <t>in advance</t>
    </r>
    <r>
      <rPr>
        <sz val="11"/>
        <rFont val="Calibri"/>
        <family val="2"/>
        <scheme val="minor"/>
      </rPr>
      <t xml:space="preserve"> of any non-cash (i.e., gift card, swag) award
</t>
    </r>
  </si>
  <si>
    <t xml:space="preserve"> - Department should inform SSP recipient that payment will be subject to upfront 30% U.S. federal income tax withholding
 - May be referred to as "ESTA" or "visa waiver" visitor</t>
  </si>
  <si>
    <t xml:space="preserve"> - If I-94 is unavailable due to subsequent U.S. entry, a copy of the entry stamp for the relevant trip is required
 - Treaty claims require  completed Form 8233 and visitor's entire history of U.S. presence, including dates of visits made to the U.S. over current and previous two calendar years along with correponding immigration status(es)
 - If Canadian visitor is a member of the Nexus program and used Nexus card to gain entry to the U.S., a copy of the Nexus card is required
</t>
  </si>
  <si>
    <t xml:space="preserve"> - If H1B is not sponsored by CU, and reimbursement is related to presenting at an event, letter from visitor's sponsoring department indicating that the presentation was a direct function of employment with that institution and allowing reimbursement
</t>
  </si>
  <si>
    <t xml:space="preserve"> - Reimbursements for attendance, where no presentation was given, are subject to upfront 30% U.S. federal tax withholding if recipient is a nonresident alien
</t>
  </si>
  <si>
    <r>
      <t xml:space="preserve"> - If TN is not employed by CU, and reimbursement is related to presenting at an event, letter from visitor's sponsoring department indicating that the presentation was a direct function of employment with that institution and allowing reimbursement
</t>
    </r>
    <r>
      <rPr>
        <sz val="11"/>
        <color theme="1"/>
        <rFont val="Calibri"/>
        <family val="2"/>
        <scheme val="minor"/>
      </rPr>
      <t xml:space="preserve">
</t>
    </r>
  </si>
  <si>
    <r>
      <t xml:space="preserve"> - If O-1 is not sponsored by CU, and reimbursement is related to presenting at an event, letter from visitor's sponsoring department indicating that the presentation was a direct function of employment with that institution and allowing reimbursement
</t>
    </r>
    <r>
      <rPr>
        <sz val="11"/>
        <color theme="1"/>
        <rFont val="Calibri"/>
        <family val="2"/>
        <scheme val="minor"/>
      </rPr>
      <t xml:space="preserve">
</t>
    </r>
  </si>
  <si>
    <r>
      <t xml:space="preserve"> - Official itinerary filed w/ DHS showing CU as a site of performance on tour
</t>
    </r>
    <r>
      <rPr>
        <b/>
        <sz val="11"/>
        <color theme="1"/>
        <rFont val="Calibri"/>
        <family val="2"/>
        <scheme val="minor"/>
      </rPr>
      <t xml:space="preserve">OR
 </t>
    </r>
    <r>
      <rPr>
        <sz val="11"/>
        <color theme="1"/>
        <rFont val="Calibri"/>
        <family val="2"/>
        <scheme val="minor"/>
      </rPr>
      <t xml:space="preserve">- letter from petitioning sponsor (agent) confirming event at CU was added after itinerary was filed and is substantially similar to other events that were included in original petition
</t>
    </r>
    <r>
      <rPr>
        <sz val="11"/>
        <color theme="1"/>
        <rFont val="Calibri"/>
        <family val="2"/>
        <scheme val="minor"/>
      </rPr>
      <t xml:space="preserve">
</t>
    </r>
  </si>
  <si>
    <t xml:space="preserve"> - SOW should be provided to HR and approved by HR and Intl. Tax  in advance of visit 
- Department should inform nonresident alien contractor that payment will be subject to upfront 30% U.S. federal income tax withholding
</t>
  </si>
  <si>
    <t xml:space="preserve"> - SOW should be provided to HR and approved by HR and Intl. Tax  in advance of visit
- Department should inform nonresident alien contractor that payment will be subject to upfront 30% U.S. federal income tax withholding
</t>
  </si>
  <si>
    <t xml:space="preserve"> - SOW should be provided to HR and approved by HR and Intl. Tax  in advance of visit
- Department should inform nonresident alien contractor that payment will be subject to upfront 30% U.S. federal income tax withholding
 - If performance is by a group, immigration documentation is required for each individual
</t>
  </si>
  <si>
    <r>
      <t xml:space="preserve"> - Department should check with their campus ISSS office to ensure that status is appropriate to planned activity
</t>
    </r>
    <r>
      <rPr>
        <sz val="11"/>
        <color theme="1"/>
        <rFont val="Calibri"/>
        <family val="2"/>
        <scheme val="minor"/>
      </rPr>
      <t xml:space="preserve"> - Reimbursements to student recruits are subject to upfront 30% U.S. federal tax withholding
</t>
    </r>
  </si>
  <si>
    <t xml:space="preserve"> - Department is responsible for working with campus ISSS office to determine whether nature and length of activity is appropriate for B1/WB visitor
</t>
  </si>
  <si>
    <r>
      <t xml:space="preserve"> - Department should inform award recipient that payment will be subject to upfront 30% U.S. federal income tax withholding
</t>
    </r>
    <r>
      <rPr>
        <sz val="11"/>
        <rFont val="Calibri"/>
        <family val="2"/>
        <scheme val="minor"/>
      </rPr>
      <t xml:space="preserve"> - Contact Intl. Tax</t>
    </r>
    <r>
      <rPr>
        <b/>
        <sz val="11"/>
        <rFont val="Calibri"/>
        <family val="2"/>
        <scheme val="minor"/>
      </rPr>
      <t xml:space="preserve"> in advance</t>
    </r>
    <r>
      <rPr>
        <sz val="11"/>
        <rFont val="Calibri"/>
        <family val="2"/>
        <scheme val="minor"/>
      </rPr>
      <t xml:space="preserve"> of any non-cash (i.e., gift card, swag) award
</t>
    </r>
  </si>
  <si>
    <t xml:space="preserve"> - Visitors are not eligible to provide independent services
 - Contact campus ISSS office for information about CU sponsorship possibilities
</t>
  </si>
  <si>
    <t xml:space="preserve"> - Department should Inform stipend/grant recipient that payment will be subject to upfront 30% U.S. federal income tax withholding
 - No treaty benefits apply
</t>
  </si>
  <si>
    <r>
      <t xml:space="preserve"> - Department should check with their campus ISSS office to ensure that status is appropriate to planned activity
</t>
    </r>
    <r>
      <rPr>
        <sz val="11"/>
        <color theme="1"/>
        <rFont val="Calibri"/>
        <family val="2"/>
        <scheme val="minor"/>
      </rPr>
      <t xml:space="preserve"> - Reimbursements to student recruits are subject to upfront 30% U.S. federal tax withholding
</t>
    </r>
    <r>
      <rPr>
        <sz val="11"/>
        <color theme="1"/>
        <rFont val="Calibri"/>
        <family val="2"/>
        <scheme val="minor"/>
      </rPr>
      <t xml:space="preserve">
</t>
    </r>
  </si>
  <si>
    <r>
      <t xml:space="preserve"> - EAD 
</t>
    </r>
    <r>
      <rPr>
        <b/>
        <sz val="11"/>
        <color theme="1"/>
        <rFont val="Calibri"/>
        <family val="2"/>
        <scheme val="minor"/>
      </rPr>
      <t xml:space="preserve">OR
 - </t>
    </r>
    <r>
      <rPr>
        <sz val="11"/>
        <color theme="1"/>
        <rFont val="Calibri"/>
        <family val="2"/>
        <scheme val="minor"/>
      </rPr>
      <t xml:space="preserve">I-20 </t>
    </r>
    <r>
      <rPr>
        <sz val="11"/>
        <color theme="1"/>
        <rFont val="Calibri"/>
        <family val="2"/>
        <scheme val="minor"/>
      </rPr>
      <t xml:space="preserve">
</t>
    </r>
    <r>
      <rPr>
        <b/>
        <sz val="11"/>
        <color theme="1"/>
        <rFont val="Calibri"/>
        <family val="2"/>
        <scheme val="minor"/>
      </rPr>
      <t>AND</t>
    </r>
    <r>
      <rPr>
        <sz val="11"/>
        <color theme="1"/>
        <rFont val="Calibri"/>
        <family val="2"/>
        <scheme val="minor"/>
      </rPr>
      <t xml:space="preserve">
 - I-94
 - Passport photo page</t>
    </r>
  </si>
  <si>
    <t xml:space="preserve"> - Department should inform nonresident alien honorarium recipient that payment will be subject to upfront 30% U.S. federal income tax withholding</t>
  </si>
  <si>
    <t xml:space="preserve"> - Department should inform nonresident alien contractor that payment will be subject to upfront 30% U.S. federal income tax withholding
 - SOW should be provided to HR and approved by HR and Intl. Tax  in advance of visit</t>
  </si>
  <si>
    <r>
      <t xml:space="preserve"> - DS-2019 </t>
    </r>
    <r>
      <rPr>
        <sz val="11"/>
        <color theme="1"/>
        <rFont val="Calibri"/>
        <family val="2"/>
        <scheme val="minor"/>
      </rPr>
      <t xml:space="preserve">
 - I-94
 - Passport Photo Page</t>
    </r>
  </si>
  <si>
    <r>
      <t xml:space="preserve"> - With W-9, visitor req'd to provide SPT Worksheet
 - Honorarium to </t>
    </r>
    <r>
      <rPr>
        <b/>
        <sz val="11"/>
        <rFont val="Calibri"/>
        <family val="2"/>
        <scheme val="minor"/>
      </rPr>
      <t>another</t>
    </r>
    <r>
      <rPr>
        <sz val="11"/>
        <rFont val="Calibri"/>
        <family val="2"/>
        <scheme val="minor"/>
      </rPr>
      <t xml:space="preserve"> university's F-1 requires EAD or CU-authorized Curricular Practical Training (CPT) on I-20 </t>
    </r>
  </si>
  <si>
    <t xml:space="preserve"> - With W-9, visitor req'd to provide SPT Worksheet</t>
  </si>
  <si>
    <r>
      <t xml:space="preserve"> - With W-9, visitor req'd to provide SPT Worksheet
 - Independent services provided by </t>
    </r>
    <r>
      <rPr>
        <b/>
        <sz val="11"/>
        <rFont val="Calibri"/>
        <family val="2"/>
        <scheme val="minor"/>
      </rPr>
      <t>another</t>
    </r>
    <r>
      <rPr>
        <sz val="11"/>
        <rFont val="Calibri"/>
        <family val="2"/>
        <scheme val="minor"/>
      </rPr>
      <t xml:space="preserve"> university's F-1 requires EAD or CU-authorized Curricular Practical Training (CPT) on I-20 </t>
    </r>
  </si>
  <si>
    <r>
      <t xml:space="preserve"> - With W-9, visitor req'd to provide SPT Worksheet
 - Honorarium to </t>
    </r>
    <r>
      <rPr>
        <b/>
        <sz val="11"/>
        <rFont val="Calibri"/>
        <family val="2"/>
        <scheme val="minor"/>
      </rPr>
      <t>another</t>
    </r>
    <r>
      <rPr>
        <sz val="11"/>
        <rFont val="Calibri"/>
        <family val="2"/>
        <scheme val="minor"/>
      </rPr>
      <t xml:space="preserve"> university's J-1 student requires CU-authorized Academic Training (AT) on DS-2019
 - Honorarium to CU J-1 student requires review and written approval of campus ISSS office </t>
    </r>
    <r>
      <rPr>
        <b/>
        <sz val="11"/>
        <rFont val="Calibri"/>
        <family val="2"/>
        <scheme val="minor"/>
      </rPr>
      <t>prior to activity taking place</t>
    </r>
    <r>
      <rPr>
        <sz val="11"/>
        <rFont val="Calibri"/>
        <family val="2"/>
        <scheme val="minor"/>
      </rPr>
      <t xml:space="preserve">
</t>
    </r>
  </si>
  <si>
    <r>
      <t xml:space="preserve"> - With W-9, visitor req'd to provide SPT Worksheet
 - Independent services provided by </t>
    </r>
    <r>
      <rPr>
        <b/>
        <sz val="11"/>
        <rFont val="Calibri"/>
        <family val="2"/>
        <scheme val="minor"/>
      </rPr>
      <t>another</t>
    </r>
    <r>
      <rPr>
        <sz val="11"/>
        <rFont val="Calibri"/>
        <family val="2"/>
        <scheme val="minor"/>
      </rPr>
      <t xml:space="preserve"> university's J-1 student require CU-authorized Academic Training (AT) on DS-2019
 - Independent services provided by CU J-1 student requires review and written approval of campus ISSS office </t>
    </r>
    <r>
      <rPr>
        <b/>
        <sz val="11"/>
        <rFont val="Calibri"/>
        <family val="2"/>
        <scheme val="minor"/>
      </rPr>
      <t>prior to services taking place</t>
    </r>
  </si>
  <si>
    <t xml:space="preserve"> - If J1 is not sponsored by CU, and reimbursement is related to presenting at an event, letter from Responsibile Officer (RO) of sponsoring institution indicating the presentation and honorarium payment are permitted within the visitor's exchange program; this letter is required by 22 C.F.R. § 62.20(g)
 - With W-9, visitor req'd to provide SPT Worksheet
</t>
  </si>
  <si>
    <t xml:space="preserve"> - If H1B is not sponsored by CU, letter from visitor's sponsoring department indicating that the activity was a direct function of employment with that institution
 - With W-9, visitor req'd to provide SPT Worksheet</t>
  </si>
  <si>
    <t xml:space="preserve"> - If TN is not employed by CU, letter from visitor's sponsoring institution indicating that the activity was a direct function of employment with that institution
 - With W-9, visitor req'd to provide SPT Worksheet</t>
  </si>
  <si>
    <r>
      <rPr>
        <sz val="11"/>
        <rFont val="Calibri"/>
        <family val="2"/>
        <scheme val="minor"/>
      </rPr>
      <t xml:space="preserve"> - A letter is req'd from visitor's sponsoring employer indicating that the honorarium activity was a direct function of employment
 - With W-9, visitor req'd to provide SPT Worksheet</t>
    </r>
    <r>
      <rPr>
        <sz val="11"/>
        <color rgb="FFFF0000"/>
        <rFont val="Calibri"/>
        <family val="2"/>
        <scheme val="minor"/>
      </rPr>
      <t xml:space="preserve">
</t>
    </r>
  </si>
  <si>
    <r>
      <t xml:space="preserve"> - Official itinerary filed w/ DHS showing CU as a site of performance on tour
</t>
    </r>
    <r>
      <rPr>
        <b/>
        <sz val="11"/>
        <color rgb="FFFF0000"/>
        <rFont val="Calibri"/>
        <family val="2"/>
        <scheme val="minor"/>
      </rPr>
      <t xml:space="preserve">OR
 </t>
    </r>
    <r>
      <rPr>
        <sz val="11"/>
        <color rgb="FFFF0000"/>
        <rFont val="Calibri"/>
        <family val="2"/>
        <scheme val="minor"/>
      </rPr>
      <t>- letter from petitioning sponsor (agent) confirming event at CU was added after itinerary was filed and is substantially similar to other events that were included in original petition
 - With W-9, visitor req'd to provide SPT Worksheet</t>
    </r>
  </si>
  <si>
    <r>
      <t xml:space="preserve"> - Official itinerary filed w/ DHS showing CU as a site of performance on tour
</t>
    </r>
    <r>
      <rPr>
        <b/>
        <sz val="11"/>
        <color theme="1"/>
        <rFont val="Calibri"/>
        <family val="2"/>
        <scheme val="minor"/>
      </rPr>
      <t xml:space="preserve">OR
 </t>
    </r>
    <r>
      <rPr>
        <sz val="11"/>
        <color theme="1"/>
        <rFont val="Calibri"/>
        <family val="2"/>
        <scheme val="minor"/>
      </rPr>
      <t>- letter from petitioning sponsor (agent) confirming event at CU was added after itinerary was filed and is substantially similar to other events that were included in original petition
 - With W-9, visitor req'd to provide SPT Worksheet</t>
    </r>
  </si>
  <si>
    <t xml:space="preserve"> - Official itinerary filed w/ DHS showing CU as a site of performance on tour
OR
 - letter from petitioning sponsor (agent) confirming event at CU was added after itinerary was filed and is substantially similar to other events that were included in original petition
 - With W-9, visitor req'd to provide SPT Worksheet</t>
  </si>
  <si>
    <t>J1 Student</t>
  </si>
  <si>
    <t>J1 Scholar</t>
  </si>
  <si>
    <t>B1/WB (includes ESTA and Canadian Business Visitors)</t>
  </si>
  <si>
    <t>B2/WT (includes ESTA and Canadian Tourist Visitors)</t>
  </si>
  <si>
    <t>Additional Documentation Requirements</t>
  </si>
  <si>
    <t>Click here to link to Form I-94</t>
  </si>
  <si>
    <t xml:space="preserve">Click here to link to SPT Worksheet </t>
  </si>
  <si>
    <t xml:space="preserve">For best experience, use scroll bar or keyboard arrow keys, rather then mouse wheel, to scroll. </t>
  </si>
  <si>
    <t>Revised 10/22/19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</si>
</sst>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sz val="11"/>
      <name val="Calibri"/>
      <family val="2"/>
      <scheme val="minor"/>
    </font>
    <font>
      <b/>
      <sz val="11"/>
      <color rgb="FFFF0000"/>
      <name val="Calibri"/>
      <family val="2"/>
      <scheme val="minor"/>
    </font>
    <font>
      <b/>
      <sz val="12"/>
      <color theme="1"/>
      <name val="Calibri"/>
      <family val="2"/>
      <scheme val="minor"/>
    </font>
    <font>
      <u/>
      <sz val="11"/>
      <color theme="10"/>
      <name val="Calibri"/>
      <family val="2"/>
      <scheme val="minor"/>
    </font>
    <font>
      <b/>
      <u/>
      <sz val="11"/>
      <color theme="10"/>
      <name val="Calibri"/>
      <family val="2"/>
      <scheme val="minor"/>
    </font>
    <font>
      <b/>
      <i/>
      <sz val="11"/>
      <color theme="1"/>
      <name val="Calibri"/>
      <family val="2"/>
      <scheme val="minor"/>
    </font>
    <font>
      <sz val="12"/>
      <color theme="1"/>
      <name val="Calibri"/>
      <family val="2"/>
      <scheme val="minor"/>
    </font>
    <font>
      <sz val="12"/>
      <color theme="1"/>
      <name val="Arial Unicode MS"/>
      <family val="2"/>
    </font>
    <font>
      <u/>
      <sz val="11"/>
      <color theme="1"/>
      <name val="Calibri"/>
      <family val="2"/>
      <scheme val="minor"/>
    </font>
    <font>
      <b/>
      <sz val="11"/>
      <color rgb="FF00B0F0"/>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b/>
      <sz val="2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6337778862885"/>
        <bgColor indexed="64"/>
      </patternFill>
    </fill>
    <fill>
      <patternFill patternType="solid">
        <fgColor rgb="FFFF0000"/>
        <bgColor indexed="64"/>
      </patternFill>
    </fill>
    <fill>
      <patternFill patternType="solid">
        <fgColor theme="3"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indexed="64"/>
      </right>
      <top style="thin">
        <color indexed="64"/>
      </top>
      <bottom style="medium">
        <color indexed="64"/>
      </bottom>
      <diagonal/>
    </border>
    <border>
      <left style="thin">
        <color auto="1"/>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auto="1"/>
      </top>
      <bottom/>
      <diagonal/>
    </border>
    <border>
      <left style="thin">
        <color auto="1"/>
      </left>
      <right style="medium">
        <color auto="1"/>
      </right>
      <top style="medium">
        <color auto="1"/>
      </top>
      <bottom/>
      <diagonal/>
    </border>
    <border>
      <left style="thin">
        <color indexed="64"/>
      </left>
      <right/>
      <top style="medium">
        <color auto="1"/>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36">
    <xf numFmtId="0" fontId="0" fillId="0" borderId="0" xfId="0"/>
    <xf numFmtId="0" fontId="0" fillId="0" borderId="0" xfId="0" applyAlignment="1">
      <alignment vertical="top"/>
    </xf>
    <xf numFmtId="0" fontId="0" fillId="0" borderId="0" xfId="0" applyAlignment="1">
      <alignment vertical="top" wrapText="1"/>
    </xf>
    <xf numFmtId="0" fontId="0" fillId="0" borderId="1"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Fill="1" applyBorder="1" applyAlignment="1">
      <alignment vertical="top"/>
    </xf>
    <xf numFmtId="0" fontId="0" fillId="0" borderId="0" xfId="0" applyFill="1" applyBorder="1" applyAlignment="1"/>
    <xf numFmtId="0" fontId="0" fillId="4" borderId="5" xfId="0" applyFill="1" applyBorder="1" applyAlignment="1">
      <alignment vertical="top"/>
    </xf>
    <xf numFmtId="0" fontId="0" fillId="0" borderId="5" xfId="0" applyBorder="1" applyAlignment="1">
      <alignment vertical="top" wrapText="1"/>
    </xf>
    <xf numFmtId="0" fontId="1" fillId="0" borderId="0" xfId="0" applyFont="1" applyFill="1" applyBorder="1" applyAlignment="1"/>
    <xf numFmtId="0" fontId="1" fillId="0" borderId="0" xfId="0" applyFont="1" applyFill="1" applyBorder="1" applyAlignment="1">
      <alignment vertical="top"/>
    </xf>
    <xf numFmtId="0" fontId="1" fillId="4" borderId="5" xfId="0" applyFont="1" applyFill="1" applyBorder="1" applyAlignment="1">
      <alignment horizontal="center" vertical="top" wrapText="1"/>
    </xf>
    <xf numFmtId="0" fontId="0" fillId="0" borderId="0" xfId="0" applyAlignment="1">
      <alignment horizontal="center" vertical="top"/>
    </xf>
    <xf numFmtId="0" fontId="0" fillId="0" borderId="0" xfId="0" applyFill="1" applyBorder="1" applyAlignment="1">
      <alignment vertical="top" wrapText="1"/>
    </xf>
    <xf numFmtId="0" fontId="0" fillId="0" borderId="0" xfId="0" applyBorder="1" applyAlignment="1">
      <alignment vertical="top"/>
    </xf>
    <xf numFmtId="0" fontId="1" fillId="3" borderId="0" xfId="0" applyFont="1" applyFill="1" applyBorder="1" applyAlignment="1">
      <alignment vertical="top"/>
    </xf>
    <xf numFmtId="0" fontId="2" fillId="4" borderId="5" xfId="0" applyFont="1" applyFill="1" applyBorder="1" applyAlignment="1">
      <alignment horizontal="center" vertical="top"/>
    </xf>
    <xf numFmtId="0" fontId="2" fillId="4" borderId="5" xfId="0" applyFont="1" applyFill="1" applyBorder="1" applyAlignment="1">
      <alignment horizontal="center" vertical="top" wrapText="1"/>
    </xf>
    <xf numFmtId="0" fontId="2" fillId="0" borderId="0" xfId="0" applyFont="1" applyAlignment="1">
      <alignment horizontal="center" vertical="top"/>
    </xf>
    <xf numFmtId="0" fontId="9" fillId="0" borderId="0" xfId="0" applyFont="1"/>
    <xf numFmtId="0" fontId="0" fillId="0" borderId="5" xfId="0" applyBorder="1" applyAlignment="1">
      <alignment vertical="top"/>
    </xf>
    <xf numFmtId="0" fontId="0" fillId="0" borderId="7" xfId="0" applyBorder="1" applyAlignment="1">
      <alignment vertical="top"/>
    </xf>
    <xf numFmtId="0" fontId="0" fillId="0" borderId="10"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0" xfId="0" applyAlignment="1">
      <alignment vertical="top" wrapText="1"/>
    </xf>
    <xf numFmtId="0" fontId="1" fillId="3" borderId="1" xfId="0" applyFont="1" applyFill="1" applyBorder="1" applyAlignment="1">
      <alignment vertical="top"/>
    </xf>
    <xf numFmtId="0" fontId="1" fillId="3" borderId="2" xfId="0" applyFont="1" applyFill="1" applyBorder="1" applyAlignment="1">
      <alignment vertical="top"/>
    </xf>
    <xf numFmtId="0" fontId="1" fillId="3" borderId="2" xfId="0" applyFont="1" applyFill="1" applyBorder="1" applyAlignment="1">
      <alignment vertical="top" wrapText="1"/>
    </xf>
    <xf numFmtId="0" fontId="0" fillId="0" borderId="3" xfId="0" applyFill="1" applyBorder="1" applyAlignment="1">
      <alignment vertical="top"/>
    </xf>
    <xf numFmtId="0" fontId="1" fillId="4" borderId="14" xfId="0" applyFont="1" applyFill="1" applyBorder="1" applyAlignment="1">
      <alignment horizontal="center" vertical="top" wrapText="1"/>
    </xf>
    <xf numFmtId="0" fontId="0" fillId="0" borderId="15" xfId="0" applyBorder="1" applyAlignment="1">
      <alignment vertical="top" wrapText="1"/>
    </xf>
    <xf numFmtId="0" fontId="0" fillId="0" borderId="16" xfId="0" applyBorder="1" applyAlignment="1">
      <alignment vertical="top"/>
    </xf>
    <xf numFmtId="0" fontId="1" fillId="3" borderId="13" xfId="0" applyFont="1" applyFill="1" applyBorder="1" applyAlignment="1">
      <alignment vertical="top"/>
    </xf>
    <xf numFmtId="0" fontId="0" fillId="0" borderId="11" xfId="0" applyFill="1" applyBorder="1" applyAlignment="1">
      <alignment vertical="top"/>
    </xf>
    <xf numFmtId="0" fontId="0" fillId="0" borderId="17" xfId="0" applyBorder="1" applyAlignment="1">
      <alignment vertical="top"/>
    </xf>
    <xf numFmtId="0" fontId="0" fillId="3" borderId="18" xfId="0" applyFill="1" applyBorder="1" applyAlignment="1">
      <alignment vertical="top"/>
    </xf>
    <xf numFmtId="0" fontId="0" fillId="2" borderId="18" xfId="0" applyFill="1" applyBorder="1" applyAlignment="1">
      <alignment vertical="top" wrapText="1"/>
    </xf>
    <xf numFmtId="0" fontId="0" fillId="0" borderId="18" xfId="0" applyBorder="1" applyAlignment="1">
      <alignment vertical="top" wrapText="1"/>
    </xf>
    <xf numFmtId="0" fontId="0" fillId="0" borderId="6" xfId="0" applyFill="1" applyBorder="1" applyAlignment="1">
      <alignment vertical="top"/>
    </xf>
    <xf numFmtId="0" fontId="0" fillId="0" borderId="19" xfId="0" applyBorder="1" applyAlignment="1">
      <alignment vertical="top"/>
    </xf>
    <xf numFmtId="0" fontId="0" fillId="3" borderId="20" xfId="0" applyFill="1" applyBorder="1" applyAlignment="1">
      <alignment vertical="top"/>
    </xf>
    <xf numFmtId="0" fontId="0" fillId="2" borderId="20" xfId="0" applyFill="1" applyBorder="1" applyAlignment="1">
      <alignment vertical="top" wrapText="1"/>
    </xf>
    <xf numFmtId="0" fontId="6" fillId="0" borderId="20" xfId="0" applyFont="1"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0" fillId="0" borderId="7" xfId="0" applyFill="1" applyBorder="1" applyAlignment="1">
      <alignment vertical="top"/>
    </xf>
    <xf numFmtId="0" fontId="0" fillId="0" borderId="21" xfId="0" applyBorder="1" applyAlignment="1">
      <alignment vertical="top"/>
    </xf>
    <xf numFmtId="0" fontId="0" fillId="3" borderId="22" xfId="0" applyFill="1" applyBorder="1" applyAlignment="1">
      <alignment vertical="top"/>
    </xf>
    <xf numFmtId="0" fontId="0" fillId="2" borderId="22" xfId="0" applyFill="1" applyBorder="1" applyAlignment="1">
      <alignment vertical="top" wrapText="1"/>
    </xf>
    <xf numFmtId="0" fontId="0" fillId="0" borderId="8" xfId="0" applyFill="1" applyBorder="1" applyAlignment="1">
      <alignment vertical="top"/>
    </xf>
    <xf numFmtId="0" fontId="0" fillId="3" borderId="24" xfId="0" applyFill="1" applyBorder="1" applyAlignment="1">
      <alignment vertical="top"/>
    </xf>
    <xf numFmtId="0" fontId="0" fillId="2" borderId="10" xfId="0" applyFill="1" applyBorder="1" applyAlignment="1">
      <alignment vertical="top" wrapText="1"/>
    </xf>
    <xf numFmtId="0" fontId="0" fillId="0" borderId="10" xfId="0" applyBorder="1" applyAlignment="1">
      <alignment vertical="top"/>
    </xf>
    <xf numFmtId="0" fontId="0" fillId="3" borderId="25" xfId="0" applyFill="1" applyBorder="1" applyAlignment="1">
      <alignment vertical="top"/>
    </xf>
    <xf numFmtId="0" fontId="0" fillId="2" borderId="5" xfId="0" applyFill="1" applyBorder="1" applyAlignment="1">
      <alignment vertical="top" wrapText="1"/>
    </xf>
    <xf numFmtId="0" fontId="6" fillId="0" borderId="5" xfId="0" applyFont="1" applyBorder="1" applyAlignment="1">
      <alignment vertical="top" wrapText="1"/>
    </xf>
    <xf numFmtId="0" fontId="0" fillId="3" borderId="26" xfId="0" applyFill="1" applyBorder="1" applyAlignment="1">
      <alignment vertical="top"/>
    </xf>
    <xf numFmtId="0" fontId="0" fillId="2" borderId="9" xfId="0" applyFill="1" applyBorder="1" applyAlignment="1">
      <alignment vertical="top" wrapText="1"/>
    </xf>
    <xf numFmtId="0" fontId="0" fillId="0" borderId="9" xfId="0" applyBorder="1" applyAlignment="1">
      <alignment vertical="top"/>
    </xf>
    <xf numFmtId="0" fontId="0" fillId="0" borderId="27" xfId="0" applyBorder="1" applyAlignment="1">
      <alignment vertical="top"/>
    </xf>
    <xf numFmtId="0" fontId="0" fillId="3" borderId="10" xfId="0" applyFill="1" applyBorder="1" applyAlignment="1">
      <alignment vertical="top"/>
    </xf>
    <xf numFmtId="0" fontId="0" fillId="0" borderId="28" xfId="0" applyBorder="1" applyAlignment="1">
      <alignment vertical="top"/>
    </xf>
    <xf numFmtId="0" fontId="0" fillId="3" borderId="5" xfId="0" applyFill="1" applyBorder="1" applyAlignment="1">
      <alignment vertical="top"/>
    </xf>
    <xf numFmtId="0" fontId="5" fillId="0" borderId="5" xfId="0" applyFont="1" applyBorder="1" applyAlignment="1">
      <alignment vertical="top" wrapText="1"/>
    </xf>
    <xf numFmtId="0" fontId="0" fillId="0" borderId="29" xfId="0" applyBorder="1" applyAlignment="1">
      <alignment vertical="top"/>
    </xf>
    <xf numFmtId="0" fontId="0" fillId="3" borderId="9" xfId="0" applyFill="1" applyBorder="1" applyAlignment="1">
      <alignment vertical="top"/>
    </xf>
    <xf numFmtId="0" fontId="0" fillId="3" borderId="27" xfId="0" applyFill="1" applyBorder="1" applyAlignment="1">
      <alignment vertical="top"/>
    </xf>
    <xf numFmtId="0" fontId="0" fillId="3" borderId="28" xfId="0" applyFill="1" applyBorder="1" applyAlignment="1">
      <alignment vertical="top"/>
    </xf>
    <xf numFmtId="0" fontId="0" fillId="3" borderId="29" xfId="0" applyFill="1" applyBorder="1" applyAlignment="1">
      <alignment vertical="top"/>
    </xf>
    <xf numFmtId="0" fontId="6" fillId="0" borderId="10" xfId="0" applyFont="1" applyBorder="1" applyAlignment="1">
      <alignment vertical="top" wrapText="1"/>
    </xf>
    <xf numFmtId="0" fontId="6" fillId="0" borderId="5" xfId="0" applyFont="1" applyFill="1" applyBorder="1" applyAlignment="1">
      <alignment vertical="top" wrapText="1"/>
    </xf>
    <xf numFmtId="0" fontId="0" fillId="5" borderId="5" xfId="0" applyFill="1" applyBorder="1" applyAlignment="1">
      <alignment vertical="top" wrapText="1"/>
    </xf>
    <xf numFmtId="0" fontId="6" fillId="2" borderId="5" xfId="0" applyFont="1" applyFill="1" applyBorder="1" applyAlignment="1">
      <alignment vertical="top" wrapText="1"/>
    </xf>
    <xf numFmtId="0" fontId="6" fillId="2" borderId="9" xfId="0" applyFont="1" applyFill="1" applyBorder="1" applyAlignment="1">
      <alignment vertical="top" wrapText="1"/>
    </xf>
    <xf numFmtId="0" fontId="10" fillId="0" borderId="6" xfId="1" applyFill="1" applyBorder="1" applyAlignment="1">
      <alignment vertical="top"/>
    </xf>
    <xf numFmtId="0" fontId="11" fillId="0" borderId="0" xfId="1" applyFont="1" applyAlignment="1">
      <alignment horizontal="center" vertical="top" wrapText="1"/>
    </xf>
    <xf numFmtId="0" fontId="12" fillId="4" borderId="5" xfId="0" applyFont="1" applyFill="1" applyBorder="1" applyAlignment="1">
      <alignment horizontal="center" vertical="top" wrapText="1"/>
    </xf>
    <xf numFmtId="0" fontId="13" fillId="0" borderId="0" xfId="0" applyFont="1" applyAlignment="1">
      <alignment vertical="top" wrapText="1"/>
    </xf>
    <xf numFmtId="0" fontId="13" fillId="0" borderId="0" xfId="0" applyFont="1" applyAlignment="1">
      <alignment vertical="top"/>
    </xf>
    <xf numFmtId="0" fontId="14" fillId="0" borderId="0" xfId="0" applyFont="1"/>
    <xf numFmtId="0" fontId="1" fillId="6" borderId="5" xfId="0" applyFont="1" applyFill="1" applyBorder="1" applyAlignment="1">
      <alignment horizontal="center" vertical="top"/>
    </xf>
    <xf numFmtId="0" fontId="1" fillId="6" borderId="5" xfId="0" applyFont="1" applyFill="1" applyBorder="1" applyAlignment="1">
      <alignment horizontal="center" vertical="top" wrapText="1"/>
    </xf>
    <xf numFmtId="0" fontId="1" fillId="4" borderId="12" xfId="0" applyNumberFormat="1" applyFont="1" applyFill="1" applyBorder="1" applyAlignment="1">
      <alignment vertical="top" wrapText="1"/>
    </xf>
    <xf numFmtId="0" fontId="0" fillId="0" borderId="10" xfId="0" applyNumberFormat="1" applyBorder="1" applyAlignment="1">
      <alignment vertical="top" wrapText="1"/>
    </xf>
    <xf numFmtId="0" fontId="0" fillId="0" borderId="5" xfId="0" applyNumberFormat="1" applyBorder="1" applyAlignment="1">
      <alignment vertical="top" wrapText="1"/>
    </xf>
    <xf numFmtId="0" fontId="0" fillId="0" borderId="5" xfId="0" applyNumberFormat="1" applyBorder="1" applyAlignment="1">
      <alignment horizontal="left" vertical="top" wrapText="1"/>
    </xf>
    <xf numFmtId="0" fontId="0" fillId="0" borderId="0" xfId="0" applyNumberFormat="1" applyFill="1" applyBorder="1" applyAlignment="1">
      <alignment vertical="top" wrapText="1"/>
    </xf>
    <xf numFmtId="0" fontId="5" fillId="0" borderId="5" xfId="0" applyNumberFormat="1" applyFont="1" applyBorder="1" applyAlignment="1">
      <alignment vertical="top" wrapText="1"/>
    </xf>
    <xf numFmtId="0" fontId="6" fillId="0" borderId="5" xfId="0" applyNumberFormat="1" applyFont="1" applyBorder="1" applyAlignment="1">
      <alignment vertical="top" wrapText="1"/>
    </xf>
    <xf numFmtId="0" fontId="5" fillId="0" borderId="5" xfId="0" applyNumberFormat="1" applyFont="1" applyFill="1" applyBorder="1" applyAlignment="1">
      <alignment vertical="top" wrapText="1"/>
    </xf>
    <xf numFmtId="0" fontId="5" fillId="0" borderId="5" xfId="0" applyFont="1" applyFill="1" applyBorder="1" applyAlignment="1">
      <alignment vertical="top" wrapText="1"/>
    </xf>
    <xf numFmtId="0" fontId="5" fillId="0" borderId="16" xfId="0" applyFont="1" applyBorder="1" applyAlignment="1">
      <alignment vertical="top" wrapText="1"/>
    </xf>
    <xf numFmtId="0" fontId="5" fillId="0" borderId="7" xfId="0" applyFont="1" applyFill="1" applyBorder="1" applyAlignment="1">
      <alignment vertical="top"/>
    </xf>
    <xf numFmtId="0" fontId="0" fillId="8" borderId="10" xfId="0" applyFill="1" applyBorder="1" applyAlignment="1">
      <alignment vertical="top" wrapText="1"/>
    </xf>
    <xf numFmtId="0" fontId="0" fillId="8" borderId="10" xfId="0" applyNumberFormat="1" applyFill="1" applyBorder="1" applyAlignment="1">
      <alignment vertical="top" wrapText="1"/>
    </xf>
    <xf numFmtId="0" fontId="0" fillId="8" borderId="10" xfId="0" applyFill="1" applyBorder="1" applyAlignment="1">
      <alignment vertical="top"/>
    </xf>
    <xf numFmtId="0" fontId="0" fillId="8" borderId="5" xfId="0" applyFill="1" applyBorder="1" applyAlignment="1">
      <alignment vertical="top" wrapText="1"/>
    </xf>
    <xf numFmtId="0" fontId="0" fillId="8" borderId="5" xfId="0" applyNumberFormat="1" applyFill="1" applyBorder="1" applyAlignment="1">
      <alignment vertical="top" wrapText="1"/>
    </xf>
    <xf numFmtId="0" fontId="0" fillId="8" borderId="5" xfId="0" applyFill="1" applyBorder="1" applyAlignment="1">
      <alignment vertical="top"/>
    </xf>
    <xf numFmtId="0" fontId="0" fillId="8" borderId="7" xfId="0" applyFill="1" applyBorder="1" applyAlignment="1">
      <alignment vertical="top"/>
    </xf>
    <xf numFmtId="0" fontId="16" fillId="0" borderId="10" xfId="0" applyFont="1" applyBorder="1" applyAlignment="1">
      <alignment vertical="top" wrapText="1"/>
    </xf>
    <xf numFmtId="0" fontId="1" fillId="0" borderId="20" xfId="0" applyFont="1" applyBorder="1" applyAlignment="1">
      <alignment vertical="top" wrapText="1"/>
    </xf>
    <xf numFmtId="0" fontId="1" fillId="0" borderId="5" xfId="0" applyNumberFormat="1" applyFont="1" applyBorder="1" applyAlignment="1">
      <alignment vertical="top" wrapText="1"/>
    </xf>
    <xf numFmtId="0" fontId="1" fillId="0" borderId="9" xfId="0" applyNumberFormat="1" applyFont="1" applyBorder="1" applyAlignment="1">
      <alignment vertical="top" wrapText="1"/>
    </xf>
    <xf numFmtId="0" fontId="1" fillId="0" borderId="23" xfId="0" applyFont="1" applyBorder="1" applyAlignment="1">
      <alignment vertical="top"/>
    </xf>
    <xf numFmtId="0" fontId="1" fillId="0" borderId="5" xfId="0" applyFont="1" applyBorder="1" applyAlignment="1">
      <alignment vertical="top"/>
    </xf>
    <xf numFmtId="0" fontId="1" fillId="0" borderId="5" xfId="0" applyFont="1" applyBorder="1" applyAlignment="1">
      <alignment vertical="top" wrapText="1"/>
    </xf>
    <xf numFmtId="0" fontId="1" fillId="0" borderId="9" xfId="0" applyFont="1" applyBorder="1" applyAlignment="1">
      <alignment vertical="top"/>
    </xf>
    <xf numFmtId="0" fontId="1" fillId="7" borderId="5" xfId="0" applyNumberFormat="1" applyFont="1" applyFill="1" applyBorder="1" applyAlignment="1">
      <alignment vertical="top" wrapText="1"/>
    </xf>
    <xf numFmtId="0" fontId="1" fillId="7" borderId="5" xfId="0" applyFont="1" applyFill="1" applyBorder="1" applyAlignment="1">
      <alignment vertical="top"/>
    </xf>
    <xf numFmtId="0" fontId="0" fillId="0" borderId="20" xfId="0" applyFont="1" applyBorder="1" applyAlignment="1">
      <alignment vertical="top" wrapText="1"/>
    </xf>
    <xf numFmtId="0" fontId="0" fillId="0" borderId="5" xfId="0" applyFont="1" applyBorder="1" applyAlignment="1">
      <alignment vertical="top" wrapText="1"/>
    </xf>
    <xf numFmtId="0" fontId="0" fillId="0" borderId="16" xfId="0" applyFont="1" applyBorder="1" applyAlignment="1">
      <alignment vertical="top" wrapText="1"/>
    </xf>
    <xf numFmtId="0" fontId="5" fillId="0" borderId="5" xfId="0" applyFont="1" applyBorder="1" applyAlignment="1">
      <alignment vertical="top"/>
    </xf>
    <xf numFmtId="0" fontId="2" fillId="0" borderId="0" xfId="0" applyFont="1" applyAlignment="1">
      <alignment vertical="top"/>
    </xf>
    <xf numFmtId="0" fontId="18" fillId="0" borderId="0" xfId="0" applyFont="1" applyAlignment="1" applyProtection="1">
      <alignment vertical="top"/>
    </xf>
    <xf numFmtId="0" fontId="10" fillId="0" borderId="0" xfId="1" applyFont="1" applyAlignment="1" applyProtection="1">
      <alignment horizontal="center" vertical="center" wrapText="1"/>
      <protection locked="0"/>
    </xf>
    <xf numFmtId="0" fontId="19" fillId="0" borderId="0" xfId="0" applyFont="1" applyAlignment="1" applyProtection="1">
      <alignment horizontal="right" vertical="top" wrapText="1"/>
    </xf>
    <xf numFmtId="0" fontId="17" fillId="3" borderId="5" xfId="0" applyFont="1" applyFill="1" applyBorder="1" applyAlignment="1">
      <alignment vertical="top"/>
    </xf>
    <xf numFmtId="0" fontId="18" fillId="0" borderId="0" xfId="0" applyFont="1" applyAlignment="1">
      <alignment vertical="top"/>
    </xf>
    <xf numFmtId="0" fontId="20" fillId="0" borderId="0" xfId="0" applyFont="1" applyAlignment="1" applyProtection="1">
      <alignment horizontal="right" vertical="top" wrapText="1"/>
    </xf>
    <xf numFmtId="0" fontId="0" fillId="0" borderId="22" xfId="0" applyFont="1" applyBorder="1" applyAlignment="1">
      <alignment vertical="top" wrapText="1"/>
    </xf>
    <xf numFmtId="0" fontId="7" fillId="3" borderId="2" xfId="0" applyFont="1" applyFill="1" applyBorder="1" applyAlignment="1">
      <alignment vertical="top" wrapText="1"/>
    </xf>
    <xf numFmtId="0" fontId="6" fillId="0" borderId="9" xfId="0" applyFont="1" applyBorder="1" applyAlignment="1">
      <alignment vertical="top" wrapText="1"/>
    </xf>
    <xf numFmtId="0" fontId="6" fillId="0" borderId="0" xfId="0" applyFont="1" applyFill="1" applyBorder="1" applyAlignment="1">
      <alignment vertical="top" wrapText="1"/>
    </xf>
    <xf numFmtId="0" fontId="6" fillId="5" borderId="5" xfId="0" applyFont="1" applyFill="1" applyBorder="1" applyAlignment="1">
      <alignment vertical="top" wrapText="1"/>
    </xf>
    <xf numFmtId="0" fontId="0" fillId="4" borderId="5" xfId="0" applyFill="1" applyBorder="1" applyAlignment="1">
      <alignment vertical="top" wrapText="1"/>
    </xf>
    <xf numFmtId="0" fontId="10" fillId="0" borderId="0" xfId="1" applyAlignment="1">
      <alignment horizontal="center" vertical="top"/>
    </xf>
    <xf numFmtId="0" fontId="10" fillId="0" borderId="0" xfId="1" applyAlignment="1">
      <alignment horizontal="center" vertical="top" wrapText="1"/>
    </xf>
    <xf numFmtId="0" fontId="10" fillId="0" borderId="0" xfId="1" applyAlignment="1" applyProtection="1">
      <alignment horizontal="center" vertical="center" wrapText="1"/>
      <protection locked="0"/>
    </xf>
    <xf numFmtId="0" fontId="13" fillId="4" borderId="16" xfId="0" applyFont="1" applyFill="1" applyBorder="1" applyAlignment="1" applyProtection="1">
      <alignment vertical="top" wrapText="1"/>
      <protection locked="0"/>
    </xf>
    <xf numFmtId="0" fontId="13" fillId="4" borderId="25" xfId="0" applyFont="1" applyFill="1" applyBorder="1" applyAlignment="1" applyProtection="1">
      <alignment vertical="top" wrapText="1"/>
      <protection locked="0"/>
    </xf>
    <xf numFmtId="0" fontId="13" fillId="4" borderId="16" xfId="0" applyFont="1" applyFill="1" applyBorder="1" applyAlignment="1">
      <alignment vertical="top" wrapText="1"/>
    </xf>
    <xf numFmtId="0" fontId="13" fillId="4" borderId="25" xfId="0" applyFont="1" applyFill="1" applyBorder="1" applyAlignment="1">
      <alignment vertical="top" wrapText="1"/>
    </xf>
  </cellXfs>
  <cellStyles count="2">
    <cellStyle name="Hyperlink" xfId="1" builtinId="8"/>
    <cellStyle name="Normal" xfId="0" builtinId="0"/>
  </cellStyles>
  <dxfs count="2">
    <dxf>
      <fill>
        <patternFill>
          <bgColor theme="7" tint="0.7999816888943144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u.edu/docs/compliance-statement-payments-visitors" TargetMode="External"/><Relationship Id="rId2" Type="http://schemas.openxmlformats.org/officeDocument/2006/relationships/hyperlink" Target="https://www.irs.gov/forms-pubs/about-form-w-8-ben" TargetMode="External"/><Relationship Id="rId1" Type="http://schemas.openxmlformats.org/officeDocument/2006/relationships/hyperlink" Target="https://www.cu.edu/psc/forms-0" TargetMode="External"/><Relationship Id="rId6" Type="http://schemas.openxmlformats.org/officeDocument/2006/relationships/printerSettings" Target="../printerSettings/printerSettings1.bin"/><Relationship Id="rId5" Type="http://schemas.openxmlformats.org/officeDocument/2006/relationships/hyperlink" Target="https://www.cu.edu/docs/substantial-presence-test-worksheet-non-employee" TargetMode="External"/><Relationship Id="rId4" Type="http://schemas.openxmlformats.org/officeDocument/2006/relationships/hyperlink" Target="https://i94.cbp.dhs.gov/I94/"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cu.edu/psc/forms/non-employee-reimbursement-nr"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2"/>
  <sheetViews>
    <sheetView showGridLines="0" tabSelected="1" zoomScaleNormal="100" workbookViewId="0">
      <pane xSplit="1" ySplit="9" topLeftCell="B10" activePane="bottomRight" state="frozen"/>
      <selection pane="topRight" activeCell="B1" sqref="B1"/>
      <selection pane="bottomLeft" activeCell="A10" sqref="A10"/>
      <selection pane="bottomRight" activeCell="E3" sqref="E3"/>
    </sheetView>
  </sheetViews>
  <sheetFormatPr defaultColWidth="8.7109375" defaultRowHeight="15"/>
  <cols>
    <col min="1" max="1" width="37.5703125" style="1" bestFit="1" customWidth="1"/>
    <col min="2" max="2" width="29" style="2" bestFit="1" customWidth="1"/>
    <col min="3" max="3" width="30.7109375" style="2" customWidth="1"/>
    <col min="4" max="4" width="3.7109375" style="2" hidden="1" customWidth="1"/>
    <col min="5" max="5" width="42.7109375" style="2" customWidth="1"/>
    <col min="6" max="6" width="76.28515625" style="2" bestFit="1" customWidth="1"/>
    <col min="7" max="7" width="36" style="2" hidden="1" customWidth="1"/>
    <col min="8" max="8" width="27.42578125" style="1" hidden="1" customWidth="1"/>
    <col min="9" max="9" width="19" style="1" hidden="1" customWidth="1"/>
    <col min="10" max="10" width="13.5703125" style="1" hidden="1" customWidth="1"/>
    <col min="11" max="11" width="4" style="1" customWidth="1"/>
    <col min="12" max="16384" width="8.7109375" style="1"/>
  </cols>
  <sheetData>
    <row r="1" spans="1:10" s="80" customFormat="1" ht="30" customHeight="1">
      <c r="A1" s="120" t="s">
        <v>24</v>
      </c>
      <c r="B1" s="132" t="s">
        <v>12</v>
      </c>
      <c r="C1" s="133"/>
      <c r="D1" s="79"/>
      <c r="E1" s="117"/>
      <c r="F1" s="122" t="s">
        <v>199</v>
      </c>
      <c r="G1" s="79"/>
    </row>
    <row r="2" spans="1:10" s="80" customFormat="1" ht="30" customHeight="1">
      <c r="A2" s="120" t="s">
        <v>27</v>
      </c>
      <c r="B2" s="132" t="s">
        <v>142</v>
      </c>
      <c r="C2" s="133"/>
      <c r="D2" s="79"/>
      <c r="E2" s="118" t="s">
        <v>141</v>
      </c>
      <c r="F2" s="119" t="s">
        <v>281</v>
      </c>
      <c r="G2" s="79"/>
    </row>
    <row r="3" spans="1:10" s="80" customFormat="1" ht="18.75">
      <c r="A3" s="121"/>
      <c r="B3" s="79"/>
      <c r="C3" s="79"/>
      <c r="D3" s="79"/>
      <c r="E3" s="131" t="s">
        <v>200</v>
      </c>
      <c r="F3" s="79"/>
      <c r="G3" s="79"/>
    </row>
    <row r="4" spans="1:10" s="80" customFormat="1" ht="30" customHeight="1">
      <c r="A4" s="120" t="s">
        <v>133</v>
      </c>
      <c r="B4" s="134" t="str">
        <f>IF(ISERROR(MATCH(B2&amp;B1,VLOOKUP!A:A, 0)), " ", VLOOKUP(B2&amp;B1, VLOOKUP!A1:K136,11,FALSE))</f>
        <v>Honorarium Form (HNR)</v>
      </c>
      <c r="C4" s="135"/>
      <c r="D4" s="79"/>
      <c r="E4" s="129" t="s">
        <v>278</v>
      </c>
      <c r="F4" s="81"/>
      <c r="G4" s="79"/>
    </row>
    <row r="5" spans="1:10">
      <c r="A5" s="77"/>
      <c r="B5" s="26"/>
      <c r="C5" s="26"/>
      <c r="D5" s="26"/>
      <c r="E5" s="118" t="s">
        <v>201</v>
      </c>
      <c r="F5" s="26"/>
      <c r="G5" s="26"/>
    </row>
    <row r="6" spans="1:10">
      <c r="A6" s="77"/>
      <c r="B6" s="26"/>
      <c r="C6" s="26"/>
      <c r="D6" s="26"/>
      <c r="E6" s="130" t="s">
        <v>279</v>
      </c>
      <c r="F6" s="26"/>
      <c r="G6" s="26"/>
    </row>
    <row r="7" spans="1:10">
      <c r="A7" s="116" t="s">
        <v>280</v>
      </c>
      <c r="B7" s="25"/>
      <c r="C7" s="25"/>
      <c r="D7" s="25"/>
      <c r="E7" s="25"/>
      <c r="F7" s="25"/>
      <c r="G7" s="25"/>
    </row>
    <row r="8" spans="1:10" s="13" customFormat="1" ht="33.75" customHeight="1">
      <c r="A8" s="82" t="s">
        <v>28</v>
      </c>
      <c r="B8" s="83" t="s">
        <v>7</v>
      </c>
      <c r="C8" s="83" t="s">
        <v>8</v>
      </c>
      <c r="D8" s="83" t="s">
        <v>21</v>
      </c>
      <c r="E8" s="83" t="s">
        <v>277</v>
      </c>
      <c r="F8" s="83" t="s">
        <v>140</v>
      </c>
      <c r="G8" s="83" t="s">
        <v>145</v>
      </c>
      <c r="H8" s="83" t="s">
        <v>146</v>
      </c>
      <c r="I8" s="83" t="s">
        <v>144</v>
      </c>
      <c r="J8" s="13" t="s">
        <v>143</v>
      </c>
    </row>
    <row r="9" spans="1:10" s="19" customFormat="1" ht="51" customHeight="1">
      <c r="A9" s="17"/>
      <c r="B9" s="78" t="s">
        <v>25</v>
      </c>
      <c r="C9" s="78" t="s">
        <v>26</v>
      </c>
      <c r="D9" s="18" t="s">
        <v>31</v>
      </c>
      <c r="E9" s="18"/>
      <c r="F9" s="18"/>
      <c r="G9" s="18"/>
      <c r="H9" s="12"/>
      <c r="I9" s="12"/>
    </row>
    <row r="10" spans="1:10" ht="219.95" customHeight="1">
      <c r="A10" s="128" t="s">
        <v>275</v>
      </c>
      <c r="B10" s="9" t="str">
        <f>IFERROR(IF(LEN(VLOOKUP($D10,VLOOKUP!$A$1:$JY$127,4,FALSE))=0,"",VLOOKUP($D10,VLOOKUP!$A$1:$JY$127,4,FALSE)),"")</f>
        <v xml:space="preserve"> - I-94
 - Passport photo page</v>
      </c>
      <c r="C10" s="9" t="str">
        <f>IFERROR(IF(LEN(VLOOKUP($D10,VLOOKUP!$A$1:$JY$127,5,FALSE))=0,"",VLOOKUP($D10,VLOOKUP!$A$1:$JY$127,5,FALSE)),"")</f>
        <v xml:space="preserve"> - W-8BEN
 - Compliance Statement</v>
      </c>
      <c r="D10" s="9" t="str">
        <f>IF(OR($A10=$B$2,$B$2="ALL STATUSES"),(CONCATENATE($A10,$B$1)))</f>
        <v>B1/WB (includes ESTA and Canadian Business Visitors)Honorarium</v>
      </c>
      <c r="E10" s="9" t="str">
        <f>IFERROR(IF(LEN(VLOOKUP($D10,VLOOKUP!$A$1:$JY$127,6,FALSE))=0,"",VLOOKUP($D10,VLOOKUP!$A$1:$JY$127,6,FALSE)),"")</f>
        <v xml:space="preserve"> - If I-94 is unavailable due to subsequent U.S. entry, a copy of the entry stamp for the relevant trip is required
 - Treaty claims require  completed Form 8233 and visitor's entire history of U.S. presence, including dates of visits made to the U.S. over current and previous two calendar years along with correponding immigration status(es)
 - If Canadian visitor is a member of the Nexus program and used Nexus card to gain entry to the U.S., a copy of the Nexus card is required
</v>
      </c>
      <c r="F10" s="9" t="str">
        <f>IFERROR(IF(LEN(VLOOKUP($D10,VLOOKUP!$A$1:$JY$127,7,FALSE))=0,"",VLOOKUP($D10,VLOOKUP!$A$1:$JY$127,7,FALSE)),"")</f>
        <v xml:space="preserve"> - Department should inform honorarium recipient that payment will be subject to upfront 30% U.S. federal income tax withholding
 - Valid treaty claim must include U.S. SSN or ITIN 
</v>
      </c>
      <c r="G10" s="9" t="str">
        <f>IFERROR(IF(LEN(VLOOKUP($D10,VLOOKUP!$A$1:$JY$127,8,FALSE))=0,"",VLOOKUP($D10,VLOOKUP!$A$1:$JY$127,8,FALSE)),"")</f>
        <v xml:space="preserve"> - Make sure I-94 or entry stamp dates align with date of activity
 - Verify that 9-5-6 Rule on Compliance Statement has been met
 - Treaty claims must be vetted  and original 8233 received before any approval of treaty-exempt payment is made by Intl. Tax</v>
      </c>
      <c r="H10" s="9" t="str">
        <f>IFERROR(IF(LEN(VLOOKUP($D10,VLOOKUP!$A$1:$JY$127,9,FALSE))=0,"",VLOOKUP($D10,VLOOKUP!$A$1:$JY$127,9,FALSE)),"")</f>
        <v xml:space="preserve"> - 30%
 - 0% with valid treaty claim
 </v>
      </c>
      <c r="I10" s="9" t="str">
        <f>IFERROR(IF(LEN(VLOOKUP($D10,VLOOKUP!$A$1:$JY$127,10,FALSE))=0,"",VLOOKUP($D10,VLOOKUP!$A$1:$JY$127,10,FALSE)),"")</f>
        <v xml:space="preserve"> - 17:  Independent Personal Svcs
 - 17:  Independent Personal Svcs</v>
      </c>
      <c r="J10" s="1" t="str">
        <f t="shared" ref="J10:J21" si="0">IF(B$2= "ALL STATUSES", B$2, " ")</f>
        <v>ALL STATUSES</v>
      </c>
    </row>
    <row r="11" spans="1:10" ht="219.95" customHeight="1">
      <c r="A11" s="128" t="s">
        <v>276</v>
      </c>
      <c r="B11" s="9" t="str">
        <f>IFERROR(IF(LEN(VLOOKUP($D11,VLOOKUP!$A$1:$JY$127,4,FALSE))=0,"",VLOOKUP($D11,VLOOKUP!$A$1:$JY$127,4,FALSE)),"")</f>
        <v xml:space="preserve"> - I-94
 - Passport photo page</v>
      </c>
      <c r="C11" s="9" t="str">
        <f>IFERROR(IF(LEN(VLOOKUP($D11,VLOOKUP!$A$1:$JY$127,5,FALSE))=0,"",VLOOKUP($D11,VLOOKUP!$A$1:$JY$127,5,FALSE)),"")</f>
        <v xml:space="preserve"> - W-8BEN
 - Compliance Statement</v>
      </c>
      <c r="D11" s="9" t="str">
        <f t="shared" ref="D11:D22" si="1">IF(OR($A11=$B$2,$B$2="ALL STATUSES"),(CONCATENATE($A11,$B$1)))</f>
        <v>B2/WT (includes ESTA and Canadian Tourist Visitors)Honorarium</v>
      </c>
      <c r="E11" s="9" t="str">
        <f>IFERROR(IF(LEN(VLOOKUP($D11,VLOOKUP!$A$1:$JY$127,6,FALSE))=0,"",VLOOKUP($D11,VLOOKUP!$A$1:$JY$127,6,FALSE)),"")</f>
        <v xml:space="preserve"> - If I-94 is unavailable due to subsequent U.S. entry, a copy of the entry stamp for the relevant trip is required
 - Treaty claims require  completed Form 8233 and visitor's entire history of U.S. presence, including dates of visits made to the U.S. over current and previous two calendar years along with correponding immigration status(es)
 - If Canadian visitor is a member of the Nexus program and used Nexus card to gain entry to the U.S., a copy of the Nexus card is required
</v>
      </c>
      <c r="F11" s="9" t="str">
        <f>IFERROR(IF(LEN(VLOOKUP($D11,VLOOKUP!$A$1:$JY$127,7,FALSE))=0,"",VLOOKUP($D11,VLOOKUP!$A$1:$JY$127,7,FALSE)),"")</f>
        <v xml:space="preserve"> - Department should inform honorarium recipient that payment will be subject to upfront 30% U.S. federal income tax withholding
 - Valid treaty claim must include U.S. SSN or ITIN 
</v>
      </c>
      <c r="G11" s="9" t="str">
        <f>IFERROR(IF(LEN(VLOOKUP($D11,VLOOKUP!$A$1:$JY$127,8,FALSE))=0,"",VLOOKUP($D11,VLOOKUP!$A$1:$JY$127,8,FALSE)),"")</f>
        <v xml:space="preserve"> - Make sure I-94 or entry stamp dates align with date of activity
 - Verify that 9-5-6 Rule on Compliance Statement has been met
 - Treaty claims must be vetted  and original 8233 received before any approval of treaty-exempt payment is made by Intl. Tax</v>
      </c>
      <c r="H11" s="9" t="str">
        <f>IFERROR(IF(LEN(VLOOKUP($D11,VLOOKUP!$A$1:$JY$127,9,FALSE))=0,"",VLOOKUP($D11,VLOOKUP!$A$1:$JY$127,9,FALSE)),"")</f>
        <v xml:space="preserve"> - 30%
 - 0% with valid treaty claim
 </v>
      </c>
      <c r="I11" s="9" t="str">
        <f>IFERROR(IF(LEN(VLOOKUP($D11,VLOOKUP!$A$1:$JY$127,10,FALSE))=0,"",VLOOKUP($D11,VLOOKUP!$A$1:$JY$127,10,FALSE)),"")</f>
        <v xml:space="preserve"> - 17:  Independent Personal Svcs
 - 17:  Independent Personal Svcs</v>
      </c>
      <c r="J11" s="1" t="str">
        <f t="shared" si="0"/>
        <v>ALL STATUSES</v>
      </c>
    </row>
    <row r="12" spans="1:10" ht="219.95" customHeight="1">
      <c r="A12" s="8" t="s">
        <v>0</v>
      </c>
      <c r="B12" s="9" t="str">
        <f>IFERROR(IF(LEN(VLOOKUP($D12,VLOOKUP!$A$1:$JY$127,4,FALSE))=0,"",VLOOKUP($D12,VLOOKUP!$A$1:$JY$127,4,FALSE)),"")</f>
        <v xml:space="preserve"> - EAD 
OR
 - I-20 
AND
 - I-94
 - Passport photo page</v>
      </c>
      <c r="C12" s="9" t="str">
        <f>IFERROR(IF(LEN(VLOOKUP($D12,VLOOKUP!$A$1:$JY$127,5,FALSE))=0,"",VLOOKUP($D12,VLOOKUP!$A$1:$JY$127,5,FALSE)),"")</f>
        <v xml:space="preserve"> - W-8BEN if nonresident alien
OR
 - W-9 if resident alien</v>
      </c>
      <c r="D12" s="9" t="str">
        <f t="shared" si="1"/>
        <v>F1Honorarium</v>
      </c>
      <c r="E12" s="9" t="str">
        <f>IFERROR(IF(LEN(VLOOKUP($D12,VLOOKUP!$A$1:$JY$127,6,FALSE))=0,"",VLOOKUP($D12,VLOOKUP!$A$1:$JY$127,6,FALSE)),"")</f>
        <v xml:space="preserve"> - With W-9, visitor req'd to provide SPT Worksheet
 - Honorarium to another university's F-1 requires EAD or CU-authorized Curricular Practical Training (CPT) on I-20 </v>
      </c>
      <c r="F12" s="9" t="str">
        <f>IFERROR(IF(LEN(VLOOKUP($D12,VLOOKUP!$A$1:$JY$127,7,FALSE))=0,"",VLOOKUP($D12,VLOOKUP!$A$1:$JY$127,7,FALSE)),"")</f>
        <v xml:space="preserve"> - Department should inform nonresident alien honorarium recipient that payment will be subject to upfront 30% U.S. federal income tax withholding</v>
      </c>
      <c r="G12" s="9" t="str">
        <f>IFERROR(IF(LEN(VLOOKUP($D12,VLOOKUP!$A$1:$JY$127,8,FALSE))=0,"",VLOOKUP($D12,VLOOKUP!$A$1:$JY$127,8,FALSE)),"")</f>
        <v xml:space="preserve"> - If CPT authorization is submitted, check to ensure CU is authorized "employer"
- Verify that validity dates of either CPT or OPT align with the date of activity
 - If immigration documentation hints at possible tax residency, ask more questions to avoid unnecessary tax withholding
 - If W-9 is received, collect SPT in support</v>
      </c>
      <c r="H12" s="9" t="str">
        <f>IFERROR(IF(LEN(VLOOKUP($D12,VLOOKUP!$A$1:$JY$127,9,FALSE))=0,"",VLOOKUP($D12,VLOOKUP!$A$1:$JY$127,9,FALSE)),"")</f>
        <v xml:space="preserve"> - 30%
 </v>
      </c>
      <c r="I12" s="9" t="str">
        <f>IFERROR(IF(LEN(VLOOKUP($D12,VLOOKUP!$A$1:$JY$127,10,FALSE))=0,"",VLOOKUP($D12,VLOOKUP!$A$1:$JY$127,10,FALSE)),"")</f>
        <v xml:space="preserve"> - 17:  Independent Personal Svcs
</v>
      </c>
      <c r="J12" s="1" t="str">
        <f t="shared" si="0"/>
        <v>ALL STATUSES</v>
      </c>
    </row>
    <row r="13" spans="1:10" ht="219.95" customHeight="1">
      <c r="A13" s="8" t="s">
        <v>273</v>
      </c>
      <c r="B13" s="9" t="str">
        <f>IFERROR(IF(LEN(VLOOKUP($D13,VLOOKUP!$A$1:$JY$127,4,FALSE))=0,"",VLOOKUP($D13,VLOOKUP!$A$1:$JY$127,4,FALSE)),"")</f>
        <v xml:space="preserve"> - DS-2019 
 - I-94
 - Passport Photo Page</v>
      </c>
      <c r="C13" s="9" t="str">
        <f>IFERROR(IF(LEN(VLOOKUP($D13,VLOOKUP!$A$1:$JY$127,5,FALSE))=0,"",VLOOKUP($D13,VLOOKUP!$A$1:$JY$127,5,FALSE)),"")</f>
        <v xml:space="preserve"> - W-8BEN if nonresident alien
OR
 - W-9 if resident alien</v>
      </c>
      <c r="D13" s="9" t="str">
        <f t="shared" si="1"/>
        <v>J1 StudentHonorarium</v>
      </c>
      <c r="E13" s="9" t="str">
        <f>IFERROR(IF(LEN(VLOOKUP($D13,VLOOKUP!$A$1:$JY$127,6,FALSE))=0,"",VLOOKUP($D13,VLOOKUP!$A$1:$JY$127,6,FALSE)),"")</f>
        <v xml:space="preserve"> - With W-9, visitor req'd to provide SPT Worksheet
 - Honorarium to another university's J-1 student requires CU-authorized Academic Training (AT) on DS-2019
 - Honorarium to CU J-1 student requires review and written approval of campus ISSS office prior to activity taking place
</v>
      </c>
      <c r="F13" s="9" t="str">
        <f>IFERROR(IF(LEN(VLOOKUP($D13,VLOOKUP!$A$1:$JY$127,7,FALSE))=0,"",VLOOKUP($D13,VLOOKUP!$A$1:$JY$127,7,FALSE)),"")</f>
        <v xml:space="preserve"> - Department should inform nonresident alien honorarium recipient that payment will be subject to upfront 30% U.S. federal income tax withholding</v>
      </c>
      <c r="G13" s="9" t="str">
        <f>IFERROR(IF(LEN(VLOOKUP($D13,VLOOKUP!$A$1:$JY$127,8,FALSE))=0,"",VLOOKUP($D13,VLOOKUP!$A$1:$JY$127,8,FALSE)),"")</f>
        <v xml:space="preserve"> - Check to ensure CU is authorized "employer" of AT
- Verify that validity dates of AT align with the date of activity
 - If immigration documentation hints at possible tax residency, ask more questions to avoid unnecessary tax withholding
 - If W-9 is received, collect SPT in support</v>
      </c>
      <c r="H13" s="9" t="str">
        <f>IFERROR(IF(LEN(VLOOKUP($D13,VLOOKUP!$A$1:$JY$127,9,FALSE))=0,"",VLOOKUP($D13,VLOOKUP!$A$1:$JY$127,9,FALSE)),"")</f>
        <v xml:space="preserve"> - 30%
 </v>
      </c>
      <c r="I13" s="9" t="str">
        <f>IFERROR(IF(LEN(VLOOKUP($D13,VLOOKUP!$A$1:$JY$127,10,FALSE))=0,"",VLOOKUP($D13,VLOOKUP!$A$1:$JY$127,10,FALSE)),"")</f>
        <v xml:space="preserve"> - 17:  Independent Personal Svcs
</v>
      </c>
      <c r="J13" s="1" t="str">
        <f t="shared" si="0"/>
        <v>ALL STATUSES</v>
      </c>
    </row>
    <row r="14" spans="1:10" ht="219.95" customHeight="1">
      <c r="A14" s="8" t="s">
        <v>274</v>
      </c>
      <c r="B14" s="9" t="str">
        <f>IFERROR(IF(LEN(VLOOKUP($D14,VLOOKUP!$A$1:$JY$127,4,FALSE))=0,"",VLOOKUP($D14,VLOOKUP!$A$1:$JY$127,4,FALSE)),"")</f>
        <v xml:space="preserve"> - DS-2019
 - I-94
-  Passport photo page</v>
      </c>
      <c r="C14" s="9" t="str">
        <f>IFERROR(IF(LEN(VLOOKUP($D14,VLOOKUP!$A$1:$JY$127,5,FALSE))=0,"",VLOOKUP($D14,VLOOKUP!$A$1:$JY$127,5,FALSE)),"")</f>
        <v xml:space="preserve"> - W-8BEN if nonresident alien
OR
 - W-9 if resident alien</v>
      </c>
      <c r="D14" s="9" t="str">
        <f t="shared" si="1"/>
        <v>J1 ScholarHonorarium</v>
      </c>
      <c r="E14" s="9" t="str">
        <f>IFERROR(IF(LEN(VLOOKUP($D14,VLOOKUP!$A$1:$JY$127,6,FALSE))=0,"",VLOOKUP($D14,VLOOKUP!$A$1:$JY$127,6,FALSE)),"")</f>
        <v xml:space="preserve"> - If J1 is not sponsored by CU, and reimbursement is related to presenting at an event, letter from Responsibile Officer (RO) of sponsoring institution indicating the presentation and honorarium payment are permitted within the visitor's exchange program; this letter is required by 22 C.F.R. § 62.20(g)
 - With W-9, visitor req'd to provide SPT Worksheet
</v>
      </c>
      <c r="F14" s="9" t="str">
        <f>IFERROR(IF(LEN(VLOOKUP($D14,VLOOKUP!$A$1:$JY$127,7,FALSE))=0,"",VLOOKUP($D14,VLOOKUP!$A$1:$JY$127,7,FALSE)),"")</f>
        <v xml:space="preserve"> - Department should inform nonresident alien honorarium recipient that payment will be subject to upfront 30% U.S. federal income tax withholding
</v>
      </c>
      <c r="G14" s="9" t="str">
        <f>IFERROR(IF(LEN(VLOOKUP($D14,VLOOKUP!$A$1:$JY$127,8,FALSE))=0,"",VLOOKUP($D14,VLOOKUP!$A$1:$JY$127,8,FALSE)),"")</f>
        <v xml:space="preserve"> - Letter from sponsoring institution must come from international office; department letters not accepted
 - If immigration documentation hints at possible tax residency, ask more questions to avoid unnecessary tax withholding
 - If W-9 is received, collect SPT in support
 - Treaty claims require  completed Form 8233 and SPT, including prior visits in different statuses  </v>
      </c>
      <c r="H14" s="9" t="str">
        <f>IFERROR(IF(LEN(VLOOKUP($D14,VLOOKUP!$A$1:$JY$127,9,FALSE))=0,"",VLOOKUP($D14,VLOOKUP!$A$1:$JY$127,9,FALSE)),"")</f>
        <v xml:space="preserve"> - 30%
 - 0% with valid treaty claim
 </v>
      </c>
      <c r="I14" s="9" t="str">
        <f>IFERROR(IF(LEN(VLOOKUP($D14,VLOOKUP!$A$1:$JY$127,10,FALSE))=0,"",VLOOKUP($D14,VLOOKUP!$A$1:$JY$127,10,FALSE)),"")</f>
        <v xml:space="preserve"> - 17:  Independent Personal Svcs
 - 17:  Independent Personal Svcs
</v>
      </c>
      <c r="J14" s="1" t="str">
        <f t="shared" si="0"/>
        <v>ALL STATUSES</v>
      </c>
    </row>
    <row r="15" spans="1:10" ht="219.95" customHeight="1">
      <c r="A15" s="8" t="s">
        <v>1</v>
      </c>
      <c r="B15" s="9" t="str">
        <f>IFERROR(IF(LEN(VLOOKUP($D15,VLOOKUP!$A$1:$JY$127,4,FALSE))=0,"",VLOOKUP($D15,VLOOKUP!$A$1:$JY$127,4,FALSE)),"")</f>
        <v xml:space="preserve"> - EAD
 - I-94
-  Passport photo page</v>
      </c>
      <c r="C15" s="9" t="str">
        <f>IFERROR(IF(LEN(VLOOKUP($D15,VLOOKUP!$A$1:$JY$127,5,FALSE))=0,"",VLOOKUP($D15,VLOOKUP!$A$1:$JY$127,5,FALSE)),"")</f>
        <v xml:space="preserve"> - W-8BEN if nonresident alien
OR
 - W-9 if resident alien</v>
      </c>
      <c r="D15" s="9" t="str">
        <f t="shared" si="1"/>
        <v>J2Honorarium</v>
      </c>
      <c r="E15" s="9" t="str">
        <f>IFERROR(IF(LEN(VLOOKUP($D15,VLOOKUP!$A$1:$JY$127,6,FALSE))=0,"",VLOOKUP($D15,VLOOKUP!$A$1:$JY$127,6,FALSE)),"")</f>
        <v xml:space="preserve"> - With W-9, visitor req'd to provide SPT Worksheet</v>
      </c>
      <c r="F15" s="9" t="str">
        <f>IFERROR(IF(LEN(VLOOKUP($D15,VLOOKUP!$A$1:$JY$127,7,FALSE))=0,"",VLOOKUP($D15,VLOOKUP!$A$1:$JY$127,7,FALSE)),"")</f>
        <v xml:space="preserve"> - Department should inform nonresident alien honorarium recipient that payment will be subject to upfront 30% U.S. federal income tax withholding
</v>
      </c>
      <c r="G15" s="9" t="str">
        <f>IFERROR(IF(LEN(VLOOKUP($D15,VLOOKUP!$A$1:$JY$127,8,FALSE))=0,"",VLOOKUP($D15,VLOOKUP!$A$1:$JY$127,8,FALSE)),"")</f>
        <v xml:space="preserve"> - If immigration documentation hints at possible tax residency, ask more questions to avoid unnecessary tax withholding
 - If W-9 is received, collect SPT in support</v>
      </c>
      <c r="H15" s="9" t="str">
        <f>IFERROR(IF(LEN(VLOOKUP($D15,VLOOKUP!$A$1:$JY$127,9,FALSE))=0,"",VLOOKUP($D15,VLOOKUP!$A$1:$JY$127,9,FALSE)),"")</f>
        <v xml:space="preserve"> - 30% 
 </v>
      </c>
      <c r="I15" s="9" t="str">
        <f>IFERROR(IF(LEN(VLOOKUP($D15,VLOOKUP!$A$1:$JY$127,10,FALSE))=0,"",VLOOKUP($D15,VLOOKUP!$A$1:$JY$127,10,FALSE)),"")</f>
        <v xml:space="preserve"> - 17:  Independent Personal Svcs
</v>
      </c>
      <c r="J15" s="1" t="str">
        <f t="shared" si="0"/>
        <v>ALL STATUSES</v>
      </c>
    </row>
    <row r="16" spans="1:10" ht="219.95" customHeight="1">
      <c r="A16" s="8" t="s">
        <v>2</v>
      </c>
      <c r="B16" s="9" t="str">
        <f>IFERROR(IF(LEN(VLOOKUP($D16,VLOOKUP!$A$1:$JY$127,4,FALSE))=0,"",VLOOKUP($D16,VLOOKUP!$A$1:$JY$127,4,FALSE)),"")</f>
        <v xml:space="preserve"> - H1B approval notice (I-797)
 - I-94
-  Passport photo page</v>
      </c>
      <c r="C16" s="9" t="str">
        <f>IFERROR(IF(LEN(VLOOKUP($D16,VLOOKUP!$A$1:$JY$127,5,FALSE))=0,"",VLOOKUP($D16,VLOOKUP!$A$1:$JY$127,5,FALSE)),"")</f>
        <v xml:space="preserve"> - W-8BEN if nonresident alien
OR
 - W-9 if resident alien</v>
      </c>
      <c r="D16" s="9" t="str">
        <f t="shared" si="1"/>
        <v>H1BHonorarium</v>
      </c>
      <c r="E16" s="9" t="str">
        <f>IFERROR(IF(LEN(VLOOKUP($D16,VLOOKUP!$A$1:$JY$127,6,FALSE))=0,"",VLOOKUP($D16,VLOOKUP!$A$1:$JY$127,6,FALSE)),"")</f>
        <v xml:space="preserve"> - If H1B is not sponsored by CU, letter from visitor's sponsoring department indicating that the activity was a direct function of employment with that institution
 - With W-9, visitor req'd to provide SPT Worksheet</v>
      </c>
      <c r="F16" s="9" t="str">
        <f>IFERROR(IF(LEN(VLOOKUP($D16,VLOOKUP!$A$1:$JY$127,7,FALSE))=0,"",VLOOKUP($D16,VLOOKUP!$A$1:$JY$127,7,FALSE)),"")</f>
        <v xml:space="preserve"> - Honorarium payment cannot be made to the H1B visitor; it must be made to the sponsoring institution
 </v>
      </c>
      <c r="G16" s="9" t="str">
        <f>IFERROR(IF(LEN(VLOOKUP($D16,VLOOKUP!$A$1:$JY$127,8,FALSE))=0,"",VLOOKUP($D16,VLOOKUP!$A$1:$JY$127,8,FALSE)),"")</f>
        <v xml:space="preserve"> - Make sure I-94 or entry stamp dates align with date of activity</v>
      </c>
      <c r="H16" s="9" t="str">
        <f>IFERROR(IF(LEN(VLOOKUP($D16,VLOOKUP!$A$1:$JY$127,9,FALSE))=0,"",VLOOKUP($D16,VLOOKUP!$A$1:$JY$127,9,FALSE)),"")</f>
        <v>None</v>
      </c>
      <c r="I16" s="9" t="str">
        <f>IFERROR(IF(LEN(VLOOKUP($D16,VLOOKUP!$A$1:$JY$127,10,FALSE))=0,"",VLOOKUP($D16,VLOOKUP!$A$1:$JY$127,10,FALSE)),"")</f>
        <v>None</v>
      </c>
      <c r="J16" s="1" t="str">
        <f t="shared" si="0"/>
        <v>ALL STATUSES</v>
      </c>
    </row>
    <row r="17" spans="1:10" ht="219.95" customHeight="1">
      <c r="A17" s="8" t="s">
        <v>3</v>
      </c>
      <c r="B17" s="9" t="str">
        <f>IFERROR(IF(LEN(VLOOKUP($D17,VLOOKUP!$A$1:$JY$127,4,FALSE))=0,"",VLOOKUP($D17,VLOOKUP!$A$1:$JY$127,4,FALSE)),"")</f>
        <v xml:space="preserve"> - I-94
-  Passport photo page</v>
      </c>
      <c r="C17" s="9" t="str">
        <f>IFERROR(IF(LEN(VLOOKUP($D17,VLOOKUP!$A$1:$JY$127,5,FALSE))=0,"",VLOOKUP($D17,VLOOKUP!$A$1:$JY$127,5,FALSE)),"")</f>
        <v xml:space="preserve"> - W-8BEN if nonresident alien
OR
 - W-9 if resident alien</v>
      </c>
      <c r="D17" s="9" t="str">
        <f t="shared" si="1"/>
        <v>TNHonorarium</v>
      </c>
      <c r="E17" s="9" t="str">
        <f>IFERROR(IF(LEN(VLOOKUP($D17,VLOOKUP!$A$1:$JY$127,6,FALSE))=0,"",VLOOKUP($D17,VLOOKUP!$A$1:$JY$127,6,FALSE)),"")</f>
        <v xml:space="preserve"> - If TN is not employed by CU, letter from visitor's sponsoring institution indicating that the activity was a direct function of employment with that institution
 - With W-9, visitor req'd to provide SPT Worksheet</v>
      </c>
      <c r="F17" s="9" t="str">
        <f>IFERROR(IF(LEN(VLOOKUP($D17,VLOOKUP!$A$1:$JY$127,7,FALSE))=0,"",VLOOKUP($D17,VLOOKUP!$A$1:$JY$127,7,FALSE)),"")</f>
        <v xml:space="preserve"> - Honorarium payment cannot be made to the TN visitor; it must be made to the employer
 </v>
      </c>
      <c r="G17" s="9" t="str">
        <f>IFERROR(IF(LEN(VLOOKUP($D17,VLOOKUP!$A$1:$JY$127,8,FALSE))=0,"",VLOOKUP($D17,VLOOKUP!$A$1:$JY$127,8,FALSE)),"")</f>
        <v xml:space="preserve"> - Make sure I-94 or entry stamp dates align with date of activity</v>
      </c>
      <c r="H17" s="9" t="str">
        <f>IFERROR(IF(LEN(VLOOKUP($D17,VLOOKUP!$A$1:$JY$127,9,FALSE))=0,"",VLOOKUP($D17,VLOOKUP!$A$1:$JY$127,9,FALSE)),"")</f>
        <v>None</v>
      </c>
      <c r="I17" s="9" t="str">
        <f>IFERROR(IF(LEN(VLOOKUP($D17,VLOOKUP!$A$1:$JY$127,10,FALSE))=0,"",VLOOKUP($D17,VLOOKUP!$A$1:$JY$127,10,FALSE)),"")</f>
        <v>None</v>
      </c>
      <c r="J17" s="1" t="str">
        <f t="shared" si="0"/>
        <v>ALL STATUSES</v>
      </c>
    </row>
    <row r="18" spans="1:10" ht="219.95" customHeight="1">
      <c r="A18" s="8" t="s">
        <v>4</v>
      </c>
      <c r="B18" s="9" t="str">
        <f>IFERROR(IF(LEN(VLOOKUP($D18,VLOOKUP!$A$1:$JY$127,4,FALSE))=0,"",VLOOKUP($D18,VLOOKUP!$A$1:$JY$127,4,FALSE)),"")</f>
        <v xml:space="preserve"> - O-1 approval notice (I-797)
 - I-94
-  Passport photo page</v>
      </c>
      <c r="C18" s="9" t="str">
        <f>IFERROR(IF(LEN(VLOOKUP($D18,VLOOKUP!$A$1:$JY$127,5,FALSE))=0,"",VLOOKUP($D18,VLOOKUP!$A$1:$JY$127,5,FALSE)),"")</f>
        <v xml:space="preserve"> - W-8BEN if nonresident alien
OR
 - W-9 if resident alien</v>
      </c>
      <c r="D18" s="9" t="str">
        <f t="shared" si="1"/>
        <v>O-1 (Employer Sponsored)Honorarium</v>
      </c>
      <c r="E18" s="9" t="str">
        <f>IFERROR(IF(LEN(VLOOKUP($D18,VLOOKUP!$A$1:$JY$127,6,FALSE))=0,"",VLOOKUP($D18,VLOOKUP!$A$1:$JY$127,6,FALSE)),"")</f>
        <v xml:space="preserve"> - A letter is req'd from visitor's sponsoring employer indicating that the honorarium activity was a direct function of employment
 - With W-9, visitor req'd to provide SPT Worksheet
</v>
      </c>
      <c r="F18" s="9" t="str">
        <f>IFERROR(IF(LEN(VLOOKUP($D18,VLOOKUP!$A$1:$JY$127,7,FALSE))=0,"",VLOOKUP($D18,VLOOKUP!$A$1:$JY$127,7,FALSE)),"")</f>
        <v xml:space="preserve"> - Honorarium payment cannot be made to the O-1 visitor; it must be made to the sponsoring institution
 </v>
      </c>
      <c r="G18" s="9" t="str">
        <f>IFERROR(IF(LEN(VLOOKUP($D18,VLOOKUP!$A$1:$JY$127,8,FALSE))=0,"",VLOOKUP($D18,VLOOKUP!$A$1:$JY$127,8,FALSE)),"")</f>
        <v xml:space="preserve"> - Make sure I-94 or entry stamp dates align with date of activity
 - departmental letter from sponsoring institution may be accepted</v>
      </c>
      <c r="H18" s="9" t="str">
        <f>IFERROR(IF(LEN(VLOOKUP($D18,VLOOKUP!$A$1:$JY$127,9,FALSE))=0,"",VLOOKUP($D18,VLOOKUP!$A$1:$JY$127,9,FALSE)),"")</f>
        <v>None</v>
      </c>
      <c r="I18" s="9" t="str">
        <f>IFERROR(IF(LEN(VLOOKUP($D18,VLOOKUP!$A$1:$JY$127,10,FALSE))=0,"",VLOOKUP($D18,VLOOKUP!$A$1:$JY$127,10,FALSE)),"")</f>
        <v>None</v>
      </c>
      <c r="J18" s="1" t="str">
        <f t="shared" si="0"/>
        <v>ALL STATUSES</v>
      </c>
    </row>
    <row r="19" spans="1:10" ht="219.95" customHeight="1">
      <c r="A19" s="8" t="s">
        <v>5</v>
      </c>
      <c r="B19" s="9" t="str">
        <f>IFERROR(IF(LEN(VLOOKUP($D19,VLOOKUP!$A$1:$JY$127,4,FALSE))=0,"",VLOOKUP($D19,VLOOKUP!$A$1:$JY$127,4,FALSE)),"")</f>
        <v xml:space="preserve"> - O-1 approval notice (I-797)
 - I-94
-  Passport photo page</v>
      </c>
      <c r="C19" s="9" t="str">
        <f>IFERROR(IF(LEN(VLOOKUP($D19,VLOOKUP!$A$1:$JY$127,5,FALSE))=0,"",VLOOKUP($D19,VLOOKUP!$A$1:$JY$127,5,FALSE)),"")</f>
        <v xml:space="preserve"> - W-8BEN if nonresident alien
OR
 - W-9 if resident alien</v>
      </c>
      <c r="D19" s="9" t="str">
        <f t="shared" si="1"/>
        <v>O-1 (Agent Sponsored)Honorarium</v>
      </c>
      <c r="E19" s="9" t="str">
        <f>IFERROR(IF(LEN(VLOOKUP($D19,VLOOKUP!$A$1:$JY$127,6,FALSE))=0,"",VLOOKUP($D19,VLOOKUP!$A$1:$JY$127,6,FALSE)),"")</f>
        <v xml:space="preserve"> - Official itinerary filed w/ DHS showing CU as a site of performance on tour
OR
 - letter from petitioning sponsor (agent) confirming event at CU was added after itinerary was filed and is substantially similar to other events that were included in original petition
 - With W-9, visitor req'd to provide SPT Worksheet</v>
      </c>
      <c r="F19" s="9" t="str">
        <f>IFERROR(IF(LEN(VLOOKUP($D19,VLOOKUP!$A$1:$JY$127,7,FALSE))=0,"",VLOOKUP($D19,VLOOKUP!$A$1:$JY$127,7,FALSE)),"")</f>
        <v xml:space="preserve"> - Department should inform nonresident alien honorarium recipient that payment will be subject to upfront 30% U.S. federal income tax withholding
</v>
      </c>
      <c r="G19" s="9" t="str">
        <f>IFERROR(IF(LEN(VLOOKUP($D19,VLOOKUP!$A$1:$JY$127,8,FALSE))=0,"",VLOOKUP($D19,VLOOKUP!$A$1:$JY$127,8,FALSE)),"")</f>
        <v xml:space="preserve"> - Make sure I-94 or entry stamp dates align with date of activity
</v>
      </c>
      <c r="H19" s="9" t="str">
        <f>IFERROR(IF(LEN(VLOOKUP($D19,VLOOKUP!$A$1:$JY$127,9,FALSE))=0,"",VLOOKUP($D19,VLOOKUP!$A$1:$JY$127,9,FALSE)),"")</f>
        <v xml:space="preserve"> - 30% if NRA
 - 0% if RA</v>
      </c>
      <c r="I19" s="9" t="str">
        <f>IFERROR(IF(LEN(VLOOKUP($D19,VLOOKUP!$A$1:$JY$127,10,FALSE))=0,"",VLOOKUP($D19,VLOOKUP!$A$1:$JY$127,10,FALSE)),"")</f>
        <v xml:space="preserve"> - 17:  Independent Personal Svcs
 - NA:  Not reportable
</v>
      </c>
      <c r="J19" s="1" t="str">
        <f t="shared" si="0"/>
        <v>ALL STATUSES</v>
      </c>
    </row>
    <row r="20" spans="1:10" ht="219.95" customHeight="1">
      <c r="A20" s="8" t="s">
        <v>6</v>
      </c>
      <c r="B20" s="9" t="str">
        <f>IFERROR(IF(LEN(VLOOKUP($D20,VLOOKUP!$A$1:$JY$127,4,FALSE))=0,"",VLOOKUP($D20,VLOOKUP!$A$1:$JY$127,4,FALSE)),"")</f>
        <v>See Payment Type, "Independent Personal Services"</v>
      </c>
      <c r="C20" s="9" t="str">
        <f>IFERROR(IF(LEN(VLOOKUP($D20,VLOOKUP!$A$1:$JY$127,5,FALSE))=0,"",VLOOKUP($D20,VLOOKUP!$A$1:$JY$127,5,FALSE)),"")</f>
        <v>See Payment Type, "Independent Personal Services"</v>
      </c>
      <c r="D20" s="9" t="str">
        <f>IF(OR($A20=$B$2,$B$2="ALL STATUSES"),(CONCATENATE($A20,$B$1)))</f>
        <v>P-1, P-2, P-3Honorarium</v>
      </c>
      <c r="E20" s="9" t="str">
        <f>IFERROR(IF(LEN(VLOOKUP($D20,VLOOKUP!$A$1:$JY$127,6,FALSE))=0,"",VLOOKUP($D20,VLOOKUP!$A$1:$JY$127,6,FALSE)),"")</f>
        <v>See Payment Type, "Independent Personal Services"</v>
      </c>
      <c r="F20" s="9" t="str">
        <f>IFERROR(IF(LEN(VLOOKUP($D20,VLOOKUP!$A$1:$JY$127,7,FALSE))=0,"",VLOOKUP($D20,VLOOKUP!$A$1:$JY$127,7,FALSE)),"")</f>
        <v>See Payment Type, "Independent Personal Services"</v>
      </c>
      <c r="G20" s="9" t="str">
        <f>IFERROR(IF(LEN(VLOOKUP($D20,VLOOKUP!$A$1:$JY$127,8,FALSE))=0,"",VLOOKUP($D20,VLOOKUP!$A$1:$JY$127,8,FALSE)),"")</f>
        <v xml:space="preserve"> - Expectation is that P-status performers are providing services for a set fee, not for honorarium-related activities</v>
      </c>
      <c r="H20" s="9" t="str">
        <f>IFERROR(IF(LEN(VLOOKUP($D20,VLOOKUP!$A$1:$JY$127,9,FALSE))=0,"",VLOOKUP($D20,VLOOKUP!$A$1:$JY$127,9,FALSE)),"")</f>
        <v>BLANK CELL</v>
      </c>
      <c r="I20" s="9" t="str">
        <f>IFERROR(IF(LEN(VLOOKUP($D20,VLOOKUP!$A$1:$JY$127,10,FALSE))=0,"",VLOOKUP($D20,VLOOKUP!$A$1:$JY$127,10,FALSE)),"")</f>
        <v>BLANK CELL</v>
      </c>
      <c r="J20" s="1" t="str">
        <f t="shared" si="0"/>
        <v>ALL STATUSES</v>
      </c>
    </row>
    <row r="21" spans="1:10" ht="219.95" customHeight="1">
      <c r="A21" s="8" t="s">
        <v>16</v>
      </c>
      <c r="B21" s="9" t="str">
        <f>IFERROR(IF(LEN(VLOOKUP($D21,VLOOKUP!$A$1:$JY$127,4,FALSE))=0,"",VLOOKUP($D21,VLOOKUP!$A$1:$JY$127,4,FALSE)),"")</f>
        <v xml:space="preserve"> - I-94
-  Passport photo page
 - Visa</v>
      </c>
      <c r="C21" s="9" t="str">
        <f>IFERROR(IF(LEN(VLOOKUP($D21,VLOOKUP!$A$1:$JY$127,5,FALSE))=0,"",VLOOKUP($D21,VLOOKUP!$A$1:$JY$127,5,FALSE)),"")</f>
        <v xml:space="preserve"> - W-8BEN
 </v>
      </c>
      <c r="D21" s="9" t="str">
        <f>IF(OR($A21=$B$2,$B$2="ALL STATUSES"),(CONCATENATE($A21,$B$1)))</f>
        <v>AHonorarium</v>
      </c>
      <c r="E21" s="9" t="str">
        <f>IFERROR(IF(LEN(VLOOKUP($D21,VLOOKUP!$A$1:$JY$127,6,FALSE))=0,"",VLOOKUP($D21,VLOOKUP!$A$1:$JY$127,6,FALSE)),"")</f>
        <v xml:space="preserve"> - Letter from sponsor indicating honorarium activity at CU is a direct function of visitor's duties with that organization</v>
      </c>
      <c r="F21" s="9" t="str">
        <f>IFERROR(IF(LEN(VLOOKUP($D21,VLOOKUP!$A$1:$JY$127,7,FALSE))=0,"",VLOOKUP($D21,VLOOKUP!$A$1:$JY$127,7,FALSE)),"")</f>
        <v xml:space="preserve"> - Honorarium payment cannot be made to the visitor; it must be made to the sponsoring organization
 </v>
      </c>
      <c r="G21" s="9" t="str">
        <f>IFERROR(IF(LEN(VLOOKUP($D21,VLOOKUP!$A$1:$JY$127,8,FALSE))=0,"",VLOOKUP($D21,VLOOKUP!$A$1:$JY$127,8,FALSE)),"")</f>
        <v xml:space="preserve"> - Primary status holders are always exempt from SPT</v>
      </c>
      <c r="H21" s="9" t="str">
        <f>IFERROR(IF(LEN(VLOOKUP($D21,VLOOKUP!$A$1:$JY$127,9,FALSE))=0,"",VLOOKUP($D21,VLOOKUP!$A$1:$JY$127,9,FALSE)),"")</f>
        <v>None</v>
      </c>
      <c r="I21" s="9" t="str">
        <f>IFERROR(IF(LEN(VLOOKUP($D21,VLOOKUP!$A$1:$JY$127,10,FALSE))=0,"",VLOOKUP($D21,VLOOKUP!$A$1:$JY$127,10,FALSE)),"")</f>
        <v>None</v>
      </c>
      <c r="J21" s="1" t="str">
        <f t="shared" si="0"/>
        <v>ALL STATUSES</v>
      </c>
    </row>
    <row r="22" spans="1:10" ht="219.95" customHeight="1">
      <c r="A22" s="8" t="s">
        <v>17</v>
      </c>
      <c r="B22" s="9" t="str">
        <f>IFERROR(IF(LEN(VLOOKUP($D22,VLOOKUP!$A$1:$JY$127,4,FALSE))=0,"",VLOOKUP($D22,VLOOKUP!$A$1:$JY$127,4,FALSE)),"")</f>
        <v xml:space="preserve"> - I-94
-  Passport photo page
 - Visa</v>
      </c>
      <c r="C22" s="9" t="str">
        <f>IFERROR(IF(LEN(VLOOKUP($D22,VLOOKUP!$A$1:$JY$127,5,FALSE))=0,"",VLOOKUP($D22,VLOOKUP!$A$1:$JY$127,5,FALSE)),"")</f>
        <v xml:space="preserve"> - W-8BEN
 </v>
      </c>
      <c r="D22" s="9" t="str">
        <f t="shared" si="1"/>
        <v>GHonorarium</v>
      </c>
      <c r="E22" s="9" t="str">
        <f>IFERROR(IF(LEN(VLOOKUP($D22,VLOOKUP!$A$1:$JY$127,6,FALSE))=0,"",VLOOKUP($D22,VLOOKUP!$A$1:$JY$127,6,FALSE)),"")</f>
        <v xml:space="preserve"> - Letter from sponsor indicating honorarium activity at CU is a direct function of visitor's duties with that organization</v>
      </c>
      <c r="F22" s="9" t="str">
        <f>IFERROR(IF(LEN(VLOOKUP($D22,VLOOKUP!$A$1:$JY$127,7,FALSE))=0,"",VLOOKUP($D22,VLOOKUP!$A$1:$JY$127,7,FALSE)),"")</f>
        <v xml:space="preserve"> - Honorarium payment cannot be made to the visitor; it must be made to the sponsoring organization
 </v>
      </c>
      <c r="G22" s="9" t="str">
        <f>IFERROR(IF(LEN(VLOOKUP($D22,VLOOKUP!$A$1:$JY$127,8,FALSE))=0,"",VLOOKUP($D22,VLOOKUP!$A$1:$JY$127,8,FALSE)),"")</f>
        <v xml:space="preserve"> - Primary status holders are always exempt from SPT</v>
      </c>
      <c r="H22" s="9" t="str">
        <f>IFERROR(IF(LEN(VLOOKUP($D22,VLOOKUP!$A$1:$JY$127,9,FALSE))=0,"",VLOOKUP($D22,VLOOKUP!$A$1:$JY$127,9,FALSE)),"")</f>
        <v>None</v>
      </c>
      <c r="I22" s="9" t="str">
        <f>IFERROR(IF(LEN(VLOOKUP($D22,VLOOKUP!$A$1:$JY$127,10,FALSE))=0,"",VLOOKUP($D22,VLOOKUP!$A$1:$JY$127,10,FALSE)),"")</f>
        <v>None</v>
      </c>
      <c r="J22" s="1" t="str">
        <f t="shared" ref="J22" si="2">IF(B$2= "ALL", B$2, " ")</f>
        <v xml:space="preserve"> </v>
      </c>
    </row>
  </sheetData>
  <sheetProtection sheet="1" objects="1" scenarios="1"/>
  <mergeCells count="3">
    <mergeCell ref="B1:C1"/>
    <mergeCell ref="B2:C2"/>
    <mergeCell ref="B4:C4"/>
  </mergeCells>
  <conditionalFormatting sqref="B10:I22">
    <cfRule type="notContainsBlanks" dxfId="1" priority="1">
      <formula>LEN(TRIM(B10))&gt;0</formula>
    </cfRule>
    <cfRule type="containsBlanks" dxfId="0" priority="4">
      <formula>LEN(TRIM(B10))=0</formula>
    </cfRule>
  </conditionalFormatting>
  <hyperlinks>
    <hyperlink ref="E2" r:id="rId1"/>
    <hyperlink ref="E3" r:id="rId2"/>
    <hyperlink ref="E5" r:id="rId3"/>
    <hyperlink ref="E4" r:id="rId4"/>
    <hyperlink ref="E6" r:id="rId5"/>
  </hyperlinks>
  <pageMargins left="0.7" right="0.7" top="0.75" bottom="0.75" header="0.3" footer="0.3"/>
  <pageSetup paperSize="5" scale="81" fitToHeight="0" orientation="landscape"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'Data Validation for Dropdowns'!$A$13:$A$27</xm:f>
          </x14:formula1>
          <xm:sqref>B2:C2</xm:sqref>
        </x14:dataValidation>
        <x14:dataValidation type="list" allowBlank="1" showInputMessage="1" showErrorMessage="1" promptTitle="Select Payment Type">
          <x14:formula1>
            <xm:f>'Data Validation for Dropdowns'!$A$2:$A$10</xm:f>
          </x14:formula1>
          <xm:sqref>B1:C1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136"/>
  <sheetViews>
    <sheetView zoomScale="70" zoomScaleNormal="70" workbookViewId="0">
      <pane xSplit="3" ySplit="1" topLeftCell="D37" activePane="bottomRight" state="frozen"/>
      <selection pane="topRight" activeCell="D1" sqref="D1"/>
      <selection pane="bottomLeft" activeCell="A2" sqref="A2"/>
      <selection pane="bottomRight" activeCell="G40" sqref="G40"/>
    </sheetView>
  </sheetViews>
  <sheetFormatPr defaultColWidth="8.7109375" defaultRowHeight="15"/>
  <cols>
    <col min="1" max="1" width="41.7109375" style="30" customWidth="1"/>
    <col min="2" max="2" width="22.5703125" style="6" bestFit="1" customWidth="1"/>
    <col min="3" max="3" width="30.28515625" style="14" customWidth="1"/>
    <col min="4" max="4" width="23.28515625" style="14" bestFit="1" customWidth="1"/>
    <col min="5" max="5" width="34.28515625" style="14" customWidth="1"/>
    <col min="6" max="6" width="48.5703125" style="14" customWidth="1"/>
    <col min="7" max="7" width="52.5703125" style="126" customWidth="1"/>
    <col min="8" max="8" width="56.28515625" style="14" customWidth="1"/>
    <col min="9" max="9" width="33.42578125" style="88" customWidth="1"/>
    <col min="10" max="10" width="33.42578125" style="6" customWidth="1"/>
    <col min="11" max="11" width="50.5703125" style="35" bestFit="1" customWidth="1"/>
    <col min="12" max="16384" width="8.7109375" style="6"/>
  </cols>
  <sheetData>
    <row r="1" spans="1:11" s="16" customFormat="1" ht="15.75" thickBot="1">
      <c r="A1" s="27" t="s">
        <v>15</v>
      </c>
      <c r="B1" s="28" t="s">
        <v>20</v>
      </c>
      <c r="C1" s="29" t="s">
        <v>9</v>
      </c>
      <c r="D1" s="29" t="s">
        <v>62</v>
      </c>
      <c r="E1" s="29" t="s">
        <v>63</v>
      </c>
      <c r="F1" s="29" t="s">
        <v>10</v>
      </c>
      <c r="G1" s="124" t="s">
        <v>22</v>
      </c>
      <c r="H1" s="29" t="s">
        <v>23</v>
      </c>
      <c r="I1" s="84" t="s">
        <v>129</v>
      </c>
      <c r="J1" s="31" t="s">
        <v>128</v>
      </c>
      <c r="K1" s="34" t="s">
        <v>132</v>
      </c>
    </row>
    <row r="2" spans="1:11" s="15" customFormat="1" ht="135">
      <c r="A2" s="36" t="str">
        <f t="shared" ref="A2:A37" si="0">CONCATENATE(B2,C2)</f>
        <v xml:space="preserve">B1/WB (includes ESTA and Canadian Business Visitors)Travel Expense Reimbursement
</v>
      </c>
      <c r="B2" s="37" t="s">
        <v>275</v>
      </c>
      <c r="C2" s="38" t="s">
        <v>13</v>
      </c>
      <c r="D2" s="39" t="s">
        <v>52</v>
      </c>
      <c r="E2" s="39" t="s">
        <v>32</v>
      </c>
      <c r="F2" s="44" t="s">
        <v>101</v>
      </c>
      <c r="G2" s="39" t="s">
        <v>251</v>
      </c>
      <c r="H2" s="39" t="s">
        <v>68</v>
      </c>
      <c r="I2" s="85" t="s">
        <v>130</v>
      </c>
      <c r="J2" s="32" t="s">
        <v>165</v>
      </c>
      <c r="K2" s="76" t="s">
        <v>198</v>
      </c>
    </row>
    <row r="3" spans="1:11" s="15" customFormat="1" ht="105">
      <c r="A3" s="41" t="str">
        <f t="shared" si="0"/>
        <v>B1/WB (includes ESTA and Canadian Business Visitors)Other Expense Reimbursement</v>
      </c>
      <c r="B3" s="42" t="s">
        <v>275</v>
      </c>
      <c r="C3" s="43" t="s">
        <v>14</v>
      </c>
      <c r="D3" s="44" t="s">
        <v>53</v>
      </c>
      <c r="E3" s="44" t="s">
        <v>34</v>
      </c>
      <c r="F3" s="44" t="s">
        <v>101</v>
      </c>
      <c r="G3" s="45" t="s">
        <v>45</v>
      </c>
      <c r="H3" s="45" t="s">
        <v>69</v>
      </c>
      <c r="I3" s="90" t="s">
        <v>194</v>
      </c>
      <c r="J3" s="46" t="s">
        <v>195</v>
      </c>
      <c r="K3" s="22" t="s">
        <v>198</v>
      </c>
    </row>
    <row r="4" spans="1:11" s="15" customFormat="1" ht="105">
      <c r="A4" s="41" t="str">
        <f t="shared" si="0"/>
        <v>B1/WB (includes ESTA and Canadian Business Visitors)Living Expenses</v>
      </c>
      <c r="B4" s="42" t="s">
        <v>275</v>
      </c>
      <c r="C4" s="43" t="s">
        <v>11</v>
      </c>
      <c r="D4" s="45" t="s">
        <v>53</v>
      </c>
      <c r="E4" s="44" t="s">
        <v>34</v>
      </c>
      <c r="F4" s="44" t="s">
        <v>101</v>
      </c>
      <c r="G4" s="45" t="s">
        <v>252</v>
      </c>
      <c r="H4" s="45" t="s">
        <v>76</v>
      </c>
      <c r="I4" s="86" t="s">
        <v>192</v>
      </c>
      <c r="J4" s="114" t="s">
        <v>193</v>
      </c>
      <c r="K4" s="22" t="s">
        <v>198</v>
      </c>
    </row>
    <row r="5" spans="1:11" s="15" customFormat="1" ht="180">
      <c r="A5" s="41" t="str">
        <f t="shared" si="0"/>
        <v>B1/WB (includes ESTA and Canadian Business Visitors)Honorarium</v>
      </c>
      <c r="B5" s="42" t="s">
        <v>275</v>
      </c>
      <c r="C5" s="43" t="s">
        <v>12</v>
      </c>
      <c r="D5" s="45" t="s">
        <v>53</v>
      </c>
      <c r="E5" s="57" t="s">
        <v>33</v>
      </c>
      <c r="F5" s="45" t="s">
        <v>242</v>
      </c>
      <c r="G5" s="45" t="s">
        <v>96</v>
      </c>
      <c r="H5" s="45" t="s">
        <v>36</v>
      </c>
      <c r="I5" s="87" t="s">
        <v>152</v>
      </c>
      <c r="J5" s="46" t="s">
        <v>148</v>
      </c>
      <c r="K5" s="47" t="s">
        <v>135</v>
      </c>
    </row>
    <row r="6" spans="1:11" s="15" customFormat="1" ht="90">
      <c r="A6" s="41" t="str">
        <f t="shared" si="0"/>
        <v>B1/WB (includes ESTA and Canadian Business Visitors)Award (Cash or Non-cash)/Prize</v>
      </c>
      <c r="B6" s="42" t="s">
        <v>275</v>
      </c>
      <c r="C6" s="43" t="s">
        <v>206</v>
      </c>
      <c r="D6" s="45" t="s">
        <v>139</v>
      </c>
      <c r="E6" s="45" t="s">
        <v>34</v>
      </c>
      <c r="F6" s="9" t="s">
        <v>139</v>
      </c>
      <c r="G6" s="44" t="s">
        <v>253</v>
      </c>
      <c r="H6" s="45" t="s">
        <v>37</v>
      </c>
      <c r="I6" s="87" t="s">
        <v>149</v>
      </c>
      <c r="J6" s="33" t="s">
        <v>147</v>
      </c>
      <c r="K6" s="47" t="s">
        <v>136</v>
      </c>
    </row>
    <row r="7" spans="1:11" s="15" customFormat="1" ht="90">
      <c r="A7" s="41" t="str">
        <f t="shared" si="0"/>
        <v>B1/WB (includes ESTA and Canadian Business Visitors)Participant stipend/Travel grant/Unsubstantiated allowances</v>
      </c>
      <c r="B7" s="42" t="s">
        <v>275</v>
      </c>
      <c r="C7" s="43" t="s">
        <v>125</v>
      </c>
      <c r="D7" s="45" t="s">
        <v>53</v>
      </c>
      <c r="E7" s="45" t="s">
        <v>34</v>
      </c>
      <c r="F7" s="44" t="s">
        <v>101</v>
      </c>
      <c r="G7" s="45" t="s">
        <v>255</v>
      </c>
      <c r="H7" s="45" t="s">
        <v>38</v>
      </c>
      <c r="I7" s="87" t="s">
        <v>149</v>
      </c>
      <c r="J7" s="33" t="s">
        <v>147</v>
      </c>
      <c r="K7" s="47" t="s">
        <v>136</v>
      </c>
    </row>
    <row r="8" spans="1:11" s="15" customFormat="1" ht="60">
      <c r="A8" s="41" t="str">
        <f t="shared" si="0"/>
        <v>B1/WB (includes ESTA and Canadian Business Visitors)Study Subject</v>
      </c>
      <c r="B8" s="42" t="s">
        <v>275</v>
      </c>
      <c r="C8" s="43" t="s">
        <v>18</v>
      </c>
      <c r="D8" s="45" t="s">
        <v>139</v>
      </c>
      <c r="E8" s="45" t="s">
        <v>34</v>
      </c>
      <c r="F8" s="113" t="s">
        <v>139</v>
      </c>
      <c r="G8" s="45" t="s">
        <v>241</v>
      </c>
      <c r="H8" s="103" t="s">
        <v>190</v>
      </c>
      <c r="I8" s="87" t="s">
        <v>149</v>
      </c>
      <c r="J8" s="33" t="s">
        <v>147</v>
      </c>
      <c r="K8" s="47" t="s">
        <v>137</v>
      </c>
    </row>
    <row r="9" spans="1:11" s="15" customFormat="1" ht="75">
      <c r="A9" s="41" t="str">
        <f t="shared" si="0"/>
        <v>B1/WB (includes ESTA and Canadian Business Visitors)Independent Personal Services</v>
      </c>
      <c r="B9" s="42" t="s">
        <v>275</v>
      </c>
      <c r="C9" s="43" t="s">
        <v>19</v>
      </c>
      <c r="D9" s="45" t="s">
        <v>35</v>
      </c>
      <c r="E9" s="45" t="s">
        <v>35</v>
      </c>
      <c r="F9" s="45" t="s">
        <v>35</v>
      </c>
      <c r="G9" s="45" t="s">
        <v>254</v>
      </c>
      <c r="H9" s="112" t="s">
        <v>139</v>
      </c>
      <c r="I9" s="112" t="s">
        <v>139</v>
      </c>
      <c r="J9" s="112" t="s">
        <v>139</v>
      </c>
      <c r="K9" s="47" t="s">
        <v>138</v>
      </c>
    </row>
    <row r="10" spans="1:11" s="15" customFormat="1" ht="75.75" thickBot="1">
      <c r="A10" s="48" t="str">
        <f t="shared" si="0"/>
        <v>B1/WB (includes ESTA and Canadian Business Visitors)Royalties</v>
      </c>
      <c r="B10" s="49" t="s">
        <v>275</v>
      </c>
      <c r="C10" s="50" t="s">
        <v>106</v>
      </c>
      <c r="D10" s="24" t="s">
        <v>139</v>
      </c>
      <c r="E10" s="24" t="s">
        <v>32</v>
      </c>
      <c r="F10" s="24" t="s">
        <v>139</v>
      </c>
      <c r="G10" s="57" t="s">
        <v>231</v>
      </c>
      <c r="H10" s="123" t="s">
        <v>233</v>
      </c>
      <c r="I10" s="105" t="s">
        <v>190</v>
      </c>
      <c r="J10" s="106" t="s">
        <v>190</v>
      </c>
      <c r="K10" s="51" t="s">
        <v>136</v>
      </c>
    </row>
    <row r="11" spans="1:11" s="15" customFormat="1" ht="150.75" thickBot="1">
      <c r="A11" s="4" t="str">
        <f t="shared" si="0"/>
        <v xml:space="preserve">B2/WT (includes ESTA and Canadian Tourist Visitors)Travel Expense Reimbursement
</v>
      </c>
      <c r="B11" s="52" t="s">
        <v>276</v>
      </c>
      <c r="C11" s="53" t="s">
        <v>13</v>
      </c>
      <c r="D11" s="23" t="s">
        <v>52</v>
      </c>
      <c r="E11" s="23" t="s">
        <v>33</v>
      </c>
      <c r="F11" s="44" t="s">
        <v>101</v>
      </c>
      <c r="G11" s="39" t="s">
        <v>256</v>
      </c>
      <c r="H11" s="23" t="s">
        <v>78</v>
      </c>
      <c r="I11" s="85" t="s">
        <v>150</v>
      </c>
      <c r="J11" s="32" t="s">
        <v>165</v>
      </c>
      <c r="K11" s="40" t="s">
        <v>198</v>
      </c>
    </row>
    <row r="12" spans="1:11" s="15" customFormat="1" ht="105">
      <c r="A12" s="4" t="str">
        <f t="shared" si="0"/>
        <v>B2/WT (includes ESTA and Canadian Tourist Visitors)Other Expense Reimbursement</v>
      </c>
      <c r="B12" s="55" t="s">
        <v>276</v>
      </c>
      <c r="C12" s="56" t="s">
        <v>14</v>
      </c>
      <c r="D12" s="57" t="s">
        <v>53</v>
      </c>
      <c r="E12" s="23" t="s">
        <v>33</v>
      </c>
      <c r="F12" s="44" t="s">
        <v>101</v>
      </c>
      <c r="G12" s="45" t="s">
        <v>45</v>
      </c>
      <c r="H12" s="9" t="s">
        <v>69</v>
      </c>
      <c r="I12" s="90" t="s">
        <v>194</v>
      </c>
      <c r="J12" s="46" t="s">
        <v>195</v>
      </c>
      <c r="K12" s="22" t="s">
        <v>198</v>
      </c>
    </row>
    <row r="13" spans="1:11" s="15" customFormat="1" ht="60">
      <c r="A13" s="4" t="str">
        <f t="shared" si="0"/>
        <v>B2/WT (includes ESTA and Canadian Tourist Visitors)Living Expenses</v>
      </c>
      <c r="B13" s="55" t="s">
        <v>276</v>
      </c>
      <c r="C13" s="56" t="s">
        <v>11</v>
      </c>
      <c r="D13" s="73" t="s">
        <v>211</v>
      </c>
      <c r="E13" s="73" t="s">
        <v>211</v>
      </c>
      <c r="F13" s="73" t="s">
        <v>211</v>
      </c>
      <c r="G13" s="73" t="s">
        <v>211</v>
      </c>
      <c r="H13" s="9" t="s">
        <v>77</v>
      </c>
      <c r="I13" s="89" t="s">
        <v>190</v>
      </c>
      <c r="J13" s="107" t="s">
        <v>190</v>
      </c>
      <c r="K13" s="22" t="s">
        <v>198</v>
      </c>
    </row>
    <row r="14" spans="1:11" s="15" customFormat="1" ht="180">
      <c r="A14" s="4" t="str">
        <f t="shared" si="0"/>
        <v>B2/WT (includes ESTA and Canadian Tourist Visitors)Honorarium</v>
      </c>
      <c r="B14" s="55" t="s">
        <v>276</v>
      </c>
      <c r="C14" s="56" t="s">
        <v>12</v>
      </c>
      <c r="D14" s="9" t="s">
        <v>53</v>
      </c>
      <c r="E14" s="57" t="s">
        <v>33</v>
      </c>
      <c r="F14" s="45" t="s">
        <v>242</v>
      </c>
      <c r="G14" s="45" t="s">
        <v>96</v>
      </c>
      <c r="H14" s="9" t="s">
        <v>36</v>
      </c>
      <c r="I14" s="87" t="s">
        <v>152</v>
      </c>
      <c r="J14" s="46" t="s">
        <v>148</v>
      </c>
      <c r="K14" s="47" t="s">
        <v>135</v>
      </c>
    </row>
    <row r="15" spans="1:11" s="15" customFormat="1" ht="90">
      <c r="A15" s="4" t="str">
        <f t="shared" si="0"/>
        <v>B2/WT (includes ESTA and Canadian Tourist Visitors)Award (Cash or Non-cash)/Prize</v>
      </c>
      <c r="B15" s="55" t="s">
        <v>276</v>
      </c>
      <c r="C15" s="43" t="s">
        <v>206</v>
      </c>
      <c r="D15" s="9" t="s">
        <v>139</v>
      </c>
      <c r="E15" s="57" t="s">
        <v>34</v>
      </c>
      <c r="F15" s="9" t="s">
        <v>139</v>
      </c>
      <c r="G15" s="44" t="s">
        <v>253</v>
      </c>
      <c r="H15" s="9" t="s">
        <v>37</v>
      </c>
      <c r="I15" s="87" t="s">
        <v>149</v>
      </c>
      <c r="J15" s="33" t="s">
        <v>147</v>
      </c>
      <c r="K15" s="47" t="s">
        <v>136</v>
      </c>
    </row>
    <row r="16" spans="1:11" s="15" customFormat="1" ht="90">
      <c r="A16" s="4" t="str">
        <f t="shared" si="0"/>
        <v>B2/WT (includes ESTA and Canadian Tourist Visitors)Participant stipend/Travel grant/Unsubstantiated allowances</v>
      </c>
      <c r="B16" s="55" t="s">
        <v>276</v>
      </c>
      <c r="C16" s="56" t="s">
        <v>125</v>
      </c>
      <c r="D16" s="9" t="s">
        <v>53</v>
      </c>
      <c r="E16" s="9" t="s">
        <v>34</v>
      </c>
      <c r="F16" s="44" t="s">
        <v>101</v>
      </c>
      <c r="G16" s="45" t="s">
        <v>255</v>
      </c>
      <c r="H16" s="9" t="s">
        <v>38</v>
      </c>
      <c r="I16" s="87" t="s">
        <v>149</v>
      </c>
      <c r="J16" s="33" t="s">
        <v>147</v>
      </c>
      <c r="K16" s="47" t="s">
        <v>136</v>
      </c>
    </row>
    <row r="17" spans="1:11" s="15" customFormat="1" ht="60">
      <c r="A17" s="4" t="str">
        <f t="shared" si="0"/>
        <v>B2/WT (includes ESTA and Canadian Tourist Visitors)Study Subject</v>
      </c>
      <c r="B17" s="55" t="s">
        <v>276</v>
      </c>
      <c r="C17" s="56" t="s">
        <v>18</v>
      </c>
      <c r="D17" s="9" t="s">
        <v>139</v>
      </c>
      <c r="E17" s="9" t="s">
        <v>34</v>
      </c>
      <c r="F17" s="113" t="s">
        <v>139</v>
      </c>
      <c r="G17" s="45" t="s">
        <v>241</v>
      </c>
      <c r="H17" s="108" t="s">
        <v>190</v>
      </c>
      <c r="I17" s="87" t="s">
        <v>149</v>
      </c>
      <c r="J17" s="33" t="s">
        <v>147</v>
      </c>
      <c r="K17" s="47" t="s">
        <v>137</v>
      </c>
    </row>
    <row r="18" spans="1:11" s="15" customFormat="1" ht="75">
      <c r="A18" s="4" t="str">
        <f t="shared" si="0"/>
        <v>B2/WT (includes ESTA and Canadian Tourist Visitors)Independent Personal Services</v>
      </c>
      <c r="B18" s="55" t="s">
        <v>276</v>
      </c>
      <c r="C18" s="56" t="s">
        <v>19</v>
      </c>
      <c r="D18" s="9" t="s">
        <v>35</v>
      </c>
      <c r="E18" s="9" t="s">
        <v>35</v>
      </c>
      <c r="F18" s="9" t="s">
        <v>35</v>
      </c>
      <c r="G18" s="45" t="s">
        <v>254</v>
      </c>
      <c r="H18" s="112" t="s">
        <v>139</v>
      </c>
      <c r="I18" s="112" t="s">
        <v>139</v>
      </c>
      <c r="J18" s="112" t="s">
        <v>139</v>
      </c>
      <c r="K18" s="47" t="s">
        <v>138</v>
      </c>
    </row>
    <row r="19" spans="1:11" s="15" customFormat="1" ht="75.75" thickBot="1">
      <c r="A19" s="4" t="str">
        <f t="shared" si="0"/>
        <v>B2/WT (includes ESTA and Canadian Tourist Visitors)Royalties</v>
      </c>
      <c r="B19" s="58" t="s">
        <v>276</v>
      </c>
      <c r="C19" s="59" t="s">
        <v>106</v>
      </c>
      <c r="D19" s="24" t="s">
        <v>139</v>
      </c>
      <c r="E19" s="9" t="s">
        <v>34</v>
      </c>
      <c r="F19" s="24" t="s">
        <v>139</v>
      </c>
      <c r="G19" s="57" t="s">
        <v>231</v>
      </c>
      <c r="H19" s="123" t="s">
        <v>233</v>
      </c>
      <c r="I19" s="105" t="s">
        <v>190</v>
      </c>
      <c r="J19" s="109" t="s">
        <v>190</v>
      </c>
      <c r="K19" s="51" t="s">
        <v>136</v>
      </c>
    </row>
    <row r="20" spans="1:11" s="15" customFormat="1" ht="165">
      <c r="A20" s="61" t="str">
        <f t="shared" si="0"/>
        <v xml:space="preserve">F1Travel Expense Reimbursement
</v>
      </c>
      <c r="B20" s="62" t="s">
        <v>0</v>
      </c>
      <c r="C20" s="53" t="s">
        <v>13</v>
      </c>
      <c r="D20" s="23" t="s">
        <v>51</v>
      </c>
      <c r="E20" s="9" t="s">
        <v>219</v>
      </c>
      <c r="F20" s="71" t="s">
        <v>204</v>
      </c>
      <c r="G20" s="23" t="s">
        <v>131</v>
      </c>
      <c r="H20" s="23" t="s">
        <v>71</v>
      </c>
      <c r="I20" s="85" t="s">
        <v>162</v>
      </c>
      <c r="J20" s="32" t="s">
        <v>166</v>
      </c>
      <c r="K20" s="40" t="s">
        <v>198</v>
      </c>
    </row>
    <row r="21" spans="1:11" s="15" customFormat="1" ht="135">
      <c r="A21" s="63" t="str">
        <f t="shared" si="0"/>
        <v>F1Other Expense Reimbursement</v>
      </c>
      <c r="B21" s="64" t="s">
        <v>0</v>
      </c>
      <c r="C21" s="56" t="s">
        <v>14</v>
      </c>
      <c r="D21" s="9" t="s">
        <v>65</v>
      </c>
      <c r="E21" s="9" t="s">
        <v>219</v>
      </c>
      <c r="F21" s="57" t="s">
        <v>139</v>
      </c>
      <c r="G21" s="9" t="s">
        <v>54</v>
      </c>
      <c r="H21" s="9" t="s">
        <v>70</v>
      </c>
      <c r="I21" s="90" t="s">
        <v>153</v>
      </c>
      <c r="J21" s="46" t="s">
        <v>167</v>
      </c>
      <c r="K21" s="22" t="s">
        <v>198</v>
      </c>
    </row>
    <row r="22" spans="1:11" s="15" customFormat="1" ht="150">
      <c r="A22" s="63" t="str">
        <f t="shared" si="0"/>
        <v>F1Living Expenses</v>
      </c>
      <c r="B22" s="64" t="s">
        <v>0</v>
      </c>
      <c r="C22" s="56" t="s">
        <v>11</v>
      </c>
      <c r="D22" s="9" t="s">
        <v>50</v>
      </c>
      <c r="E22" s="9" t="s">
        <v>219</v>
      </c>
      <c r="F22" s="57" t="s">
        <v>139</v>
      </c>
      <c r="G22" s="57" t="s">
        <v>216</v>
      </c>
      <c r="H22" s="57" t="s">
        <v>79</v>
      </c>
      <c r="I22" s="86" t="s">
        <v>154</v>
      </c>
      <c r="J22" s="46" t="s">
        <v>151</v>
      </c>
      <c r="K22" s="22" t="s">
        <v>198</v>
      </c>
    </row>
    <row r="23" spans="1:11" s="15" customFormat="1" ht="120">
      <c r="A23" s="63" t="str">
        <f t="shared" si="0"/>
        <v>F1Honorarium</v>
      </c>
      <c r="B23" s="64" t="s">
        <v>0</v>
      </c>
      <c r="C23" s="56" t="s">
        <v>12</v>
      </c>
      <c r="D23" s="9" t="s">
        <v>257</v>
      </c>
      <c r="E23" s="57" t="s">
        <v>218</v>
      </c>
      <c r="F23" s="57" t="s">
        <v>261</v>
      </c>
      <c r="G23" s="9" t="s">
        <v>258</v>
      </c>
      <c r="H23" s="9" t="s">
        <v>43</v>
      </c>
      <c r="I23" s="87" t="s">
        <v>157</v>
      </c>
      <c r="J23" s="46" t="s">
        <v>158</v>
      </c>
      <c r="K23" s="47" t="s">
        <v>135</v>
      </c>
    </row>
    <row r="24" spans="1:11" s="15" customFormat="1" ht="90">
      <c r="A24" s="63" t="str">
        <f t="shared" si="0"/>
        <v>F1Award (Cash or Non-cash)/Prize</v>
      </c>
      <c r="B24" s="64" t="s">
        <v>0</v>
      </c>
      <c r="C24" s="43" t="s">
        <v>206</v>
      </c>
      <c r="D24" s="9" t="s">
        <v>139</v>
      </c>
      <c r="E24" s="57" t="s">
        <v>218</v>
      </c>
      <c r="F24" s="9" t="s">
        <v>262</v>
      </c>
      <c r="G24" s="57" t="s">
        <v>234</v>
      </c>
      <c r="H24" s="9" t="s">
        <v>40</v>
      </c>
      <c r="I24" s="87" t="s">
        <v>149</v>
      </c>
      <c r="J24" s="33" t="s">
        <v>147</v>
      </c>
      <c r="K24" s="47" t="s">
        <v>136</v>
      </c>
    </row>
    <row r="25" spans="1:11" s="15" customFormat="1" ht="120">
      <c r="A25" s="63" t="str">
        <f t="shared" si="0"/>
        <v>F1Participant stipend/Travel grant/Unsubstantiated allowances</v>
      </c>
      <c r="B25" s="64" t="s">
        <v>0</v>
      </c>
      <c r="C25" s="56" t="s">
        <v>125</v>
      </c>
      <c r="D25" s="9" t="s">
        <v>50</v>
      </c>
      <c r="E25" s="57" t="s">
        <v>218</v>
      </c>
      <c r="F25" s="57" t="s">
        <v>262</v>
      </c>
      <c r="G25" s="9" t="s">
        <v>228</v>
      </c>
      <c r="H25" s="9" t="s">
        <v>227</v>
      </c>
      <c r="I25" s="87" t="s">
        <v>155</v>
      </c>
      <c r="J25" s="46" t="s">
        <v>156</v>
      </c>
      <c r="K25" s="47" t="s">
        <v>136</v>
      </c>
    </row>
    <row r="26" spans="1:11" s="15" customFormat="1" ht="60">
      <c r="A26" s="63" t="str">
        <f t="shared" si="0"/>
        <v>F1Study Subject</v>
      </c>
      <c r="B26" s="64" t="s">
        <v>0</v>
      </c>
      <c r="C26" s="56" t="s">
        <v>18</v>
      </c>
      <c r="D26" s="9" t="s">
        <v>139</v>
      </c>
      <c r="E26" s="57" t="s">
        <v>218</v>
      </c>
      <c r="F26" s="9" t="s">
        <v>262</v>
      </c>
      <c r="G26" s="9" t="s">
        <v>61</v>
      </c>
      <c r="H26" s="9" t="s">
        <v>42</v>
      </c>
      <c r="I26" s="87" t="s">
        <v>149</v>
      </c>
      <c r="J26" s="33" t="s">
        <v>147</v>
      </c>
      <c r="K26" s="47" t="s">
        <v>137</v>
      </c>
    </row>
    <row r="27" spans="1:11" s="15" customFormat="1" ht="150">
      <c r="A27" s="63" t="str">
        <f t="shared" si="0"/>
        <v>F1Independent Personal Services</v>
      </c>
      <c r="B27" s="64" t="s">
        <v>0</v>
      </c>
      <c r="C27" s="56" t="s">
        <v>19</v>
      </c>
      <c r="D27" s="9" t="s">
        <v>257</v>
      </c>
      <c r="E27" s="9" t="s">
        <v>220</v>
      </c>
      <c r="F27" s="57" t="s">
        <v>263</v>
      </c>
      <c r="G27" s="9" t="s">
        <v>259</v>
      </c>
      <c r="H27" s="9" t="s">
        <v>159</v>
      </c>
      <c r="I27" s="87" t="s">
        <v>160</v>
      </c>
      <c r="J27" s="46" t="s">
        <v>148</v>
      </c>
      <c r="K27" s="47" t="s">
        <v>138</v>
      </c>
    </row>
    <row r="28" spans="1:11" s="15" customFormat="1" ht="75.75" thickBot="1">
      <c r="A28" s="66" t="str">
        <f t="shared" si="0"/>
        <v>F1Royalties</v>
      </c>
      <c r="B28" s="67" t="s">
        <v>0</v>
      </c>
      <c r="C28" s="59" t="s">
        <v>106</v>
      </c>
      <c r="D28" s="24" t="s">
        <v>139</v>
      </c>
      <c r="E28" s="57" t="s">
        <v>218</v>
      </c>
      <c r="F28" s="9" t="s">
        <v>262</v>
      </c>
      <c r="G28" s="57" t="s">
        <v>232</v>
      </c>
      <c r="H28" s="123" t="s">
        <v>233</v>
      </c>
      <c r="I28" s="87" t="s">
        <v>160</v>
      </c>
      <c r="J28" s="60" t="s">
        <v>161</v>
      </c>
      <c r="K28" s="51" t="s">
        <v>136</v>
      </c>
    </row>
    <row r="29" spans="1:11" s="15" customFormat="1" ht="165.75" thickBot="1">
      <c r="A29" s="4" t="str">
        <f t="shared" si="0"/>
        <v xml:space="preserve">J1 StudentTravel Expense Reimbursement
</v>
      </c>
      <c r="B29" s="68" t="s">
        <v>273</v>
      </c>
      <c r="C29" s="53" t="s">
        <v>13</v>
      </c>
      <c r="D29" s="23" t="s">
        <v>49</v>
      </c>
      <c r="E29" s="9" t="s">
        <v>219</v>
      </c>
      <c r="F29" s="71" t="s">
        <v>205</v>
      </c>
      <c r="G29" s="23" t="s">
        <v>58</v>
      </c>
      <c r="H29" s="23" t="s">
        <v>71</v>
      </c>
      <c r="I29" s="85" t="s">
        <v>162</v>
      </c>
      <c r="J29" s="32" t="s">
        <v>166</v>
      </c>
      <c r="K29" s="40" t="s">
        <v>198</v>
      </c>
    </row>
    <row r="30" spans="1:11" s="15" customFormat="1" ht="135.75" thickBot="1">
      <c r="A30" s="4" t="str">
        <f t="shared" si="0"/>
        <v>J1 StudentOther Expense Reimbursement</v>
      </c>
      <c r="B30" s="68" t="s">
        <v>273</v>
      </c>
      <c r="C30" s="56" t="s">
        <v>14</v>
      </c>
      <c r="D30" s="9" t="s">
        <v>48</v>
      </c>
      <c r="E30" s="9" t="s">
        <v>219</v>
      </c>
      <c r="F30" s="57" t="s">
        <v>139</v>
      </c>
      <c r="G30" s="9" t="s">
        <v>39</v>
      </c>
      <c r="H30" s="9" t="s">
        <v>74</v>
      </c>
      <c r="I30" s="90" t="s">
        <v>153</v>
      </c>
      <c r="J30" s="46" t="s">
        <v>167</v>
      </c>
      <c r="K30" s="22" t="s">
        <v>198</v>
      </c>
    </row>
    <row r="31" spans="1:11" s="15" customFormat="1" ht="150.75" thickBot="1">
      <c r="A31" s="4" t="str">
        <f t="shared" si="0"/>
        <v>J1 StudentLiving Expenses</v>
      </c>
      <c r="B31" s="68" t="s">
        <v>273</v>
      </c>
      <c r="C31" s="56" t="s">
        <v>11</v>
      </c>
      <c r="D31" s="9" t="s">
        <v>48</v>
      </c>
      <c r="E31" s="9" t="s">
        <v>221</v>
      </c>
      <c r="F31" s="57" t="s">
        <v>139</v>
      </c>
      <c r="G31" s="57" t="s">
        <v>216</v>
      </c>
      <c r="H31" s="9" t="s">
        <v>79</v>
      </c>
      <c r="I31" s="86" t="s">
        <v>154</v>
      </c>
      <c r="J31" s="46" t="s">
        <v>151</v>
      </c>
      <c r="K31" s="22" t="s">
        <v>198</v>
      </c>
    </row>
    <row r="32" spans="1:11" s="15" customFormat="1" ht="120.75" thickBot="1">
      <c r="A32" s="4" t="str">
        <f t="shared" si="0"/>
        <v>J1 StudentHonorarium</v>
      </c>
      <c r="B32" s="68" t="s">
        <v>273</v>
      </c>
      <c r="C32" s="56" t="s">
        <v>12</v>
      </c>
      <c r="D32" s="9" t="s">
        <v>260</v>
      </c>
      <c r="E32" s="57" t="s">
        <v>218</v>
      </c>
      <c r="F32" s="57" t="s">
        <v>264</v>
      </c>
      <c r="G32" s="57" t="s">
        <v>258</v>
      </c>
      <c r="H32" s="9" t="s">
        <v>44</v>
      </c>
      <c r="I32" s="87" t="s">
        <v>157</v>
      </c>
      <c r="J32" s="46" t="s">
        <v>158</v>
      </c>
      <c r="K32" s="47" t="s">
        <v>135</v>
      </c>
    </row>
    <row r="33" spans="1:11" s="15" customFormat="1" ht="90.75" thickBot="1">
      <c r="A33" s="4" t="str">
        <f t="shared" si="0"/>
        <v>J1 StudentAward (Cash or Non-cash)/Prize</v>
      </c>
      <c r="B33" s="68" t="s">
        <v>273</v>
      </c>
      <c r="C33" s="43" t="s">
        <v>206</v>
      </c>
      <c r="D33" s="9" t="s">
        <v>139</v>
      </c>
      <c r="E33" s="57" t="s">
        <v>218</v>
      </c>
      <c r="F33" s="9" t="s">
        <v>262</v>
      </c>
      <c r="G33" s="57" t="s">
        <v>235</v>
      </c>
      <c r="H33" s="9" t="s">
        <v>40</v>
      </c>
      <c r="I33" s="87" t="s">
        <v>149</v>
      </c>
      <c r="J33" s="33" t="s">
        <v>147</v>
      </c>
      <c r="K33" s="47" t="s">
        <v>136</v>
      </c>
    </row>
    <row r="34" spans="1:11" s="15" customFormat="1" ht="120.75" thickBot="1">
      <c r="A34" s="4" t="str">
        <f t="shared" si="0"/>
        <v>J1 StudentParticipant stipend/Travel grant/Unsubstantiated allowances</v>
      </c>
      <c r="B34" s="68" t="s">
        <v>273</v>
      </c>
      <c r="C34" s="56" t="s">
        <v>125</v>
      </c>
      <c r="D34" s="9" t="s">
        <v>48</v>
      </c>
      <c r="E34" s="57" t="s">
        <v>218</v>
      </c>
      <c r="F34" s="57" t="s">
        <v>262</v>
      </c>
      <c r="G34" s="9" t="s">
        <v>228</v>
      </c>
      <c r="H34" s="9" t="s">
        <v>67</v>
      </c>
      <c r="I34" s="87" t="s">
        <v>155</v>
      </c>
      <c r="J34" s="46" t="s">
        <v>156</v>
      </c>
      <c r="K34" s="47" t="s">
        <v>136</v>
      </c>
    </row>
    <row r="35" spans="1:11" s="15" customFormat="1" ht="60.75" thickBot="1">
      <c r="A35" s="4" t="str">
        <f t="shared" si="0"/>
        <v>J1 StudentStudy Subject</v>
      </c>
      <c r="B35" s="68" t="s">
        <v>273</v>
      </c>
      <c r="C35" s="56" t="s">
        <v>18</v>
      </c>
      <c r="D35" s="9" t="s">
        <v>139</v>
      </c>
      <c r="E35" s="57" t="s">
        <v>218</v>
      </c>
      <c r="F35" s="9" t="s">
        <v>262</v>
      </c>
      <c r="G35" s="9" t="s">
        <v>61</v>
      </c>
      <c r="H35" s="9" t="s">
        <v>42</v>
      </c>
      <c r="I35" s="87" t="s">
        <v>149</v>
      </c>
      <c r="J35" s="33" t="s">
        <v>147</v>
      </c>
      <c r="K35" s="47" t="s">
        <v>137</v>
      </c>
    </row>
    <row r="36" spans="1:11" s="15" customFormat="1" ht="135.75" thickBot="1">
      <c r="A36" s="4" t="str">
        <f t="shared" si="0"/>
        <v>J1 StudentIndependent Personal Services</v>
      </c>
      <c r="B36" s="68" t="s">
        <v>273</v>
      </c>
      <c r="C36" s="56" t="s">
        <v>19</v>
      </c>
      <c r="D36" s="9" t="s">
        <v>260</v>
      </c>
      <c r="E36" s="9" t="s">
        <v>220</v>
      </c>
      <c r="F36" s="57" t="s">
        <v>265</v>
      </c>
      <c r="G36" s="9" t="s">
        <v>259</v>
      </c>
      <c r="H36" s="9" t="s">
        <v>107</v>
      </c>
      <c r="I36" s="87" t="s">
        <v>160</v>
      </c>
      <c r="J36" s="46" t="s">
        <v>148</v>
      </c>
      <c r="K36" s="47" t="s">
        <v>138</v>
      </c>
    </row>
    <row r="37" spans="1:11" s="15" customFormat="1" ht="75.75" thickBot="1">
      <c r="A37" s="4" t="str">
        <f t="shared" si="0"/>
        <v>J1 StudentRoyalties</v>
      </c>
      <c r="B37" s="68" t="s">
        <v>273</v>
      </c>
      <c r="C37" s="59" t="s">
        <v>106</v>
      </c>
      <c r="D37" s="24" t="s">
        <v>139</v>
      </c>
      <c r="E37" s="57" t="s">
        <v>218</v>
      </c>
      <c r="F37" s="9" t="s">
        <v>262</v>
      </c>
      <c r="G37" s="57" t="s">
        <v>232</v>
      </c>
      <c r="H37" s="123" t="s">
        <v>233</v>
      </c>
      <c r="I37" s="87" t="s">
        <v>160</v>
      </c>
      <c r="J37" s="60" t="s">
        <v>161</v>
      </c>
      <c r="K37" s="51" t="s">
        <v>136</v>
      </c>
    </row>
    <row r="38" spans="1:11" s="15" customFormat="1" ht="150.75" thickBot="1">
      <c r="A38" s="3" t="str">
        <f>CONCATENATE(B38,C38)</f>
        <v xml:space="preserve">J1 ScholarTravel Expense Reimbursement
</v>
      </c>
      <c r="B38" s="68" t="s">
        <v>274</v>
      </c>
      <c r="C38" s="53" t="s">
        <v>13</v>
      </c>
      <c r="D38" s="23" t="s">
        <v>48</v>
      </c>
      <c r="E38" s="9" t="s">
        <v>219</v>
      </c>
      <c r="F38" s="71" t="s">
        <v>202</v>
      </c>
      <c r="G38" s="71" t="s">
        <v>59</v>
      </c>
      <c r="H38" s="23" t="s">
        <v>72</v>
      </c>
      <c r="I38" s="85" t="s">
        <v>163</v>
      </c>
      <c r="J38" s="32" t="s">
        <v>166</v>
      </c>
      <c r="K38" s="40" t="s">
        <v>198</v>
      </c>
    </row>
    <row r="39" spans="1:11" s="15" customFormat="1" ht="135.75" thickBot="1">
      <c r="A39" s="4" t="str">
        <f t="shared" ref="A39:A102" si="1">CONCATENATE(B39,C39)</f>
        <v>J1 ScholarOther Expense Reimbursement</v>
      </c>
      <c r="B39" s="68" t="s">
        <v>274</v>
      </c>
      <c r="C39" s="56" t="s">
        <v>14</v>
      </c>
      <c r="D39" s="9" t="s">
        <v>48</v>
      </c>
      <c r="E39" s="9" t="s">
        <v>219</v>
      </c>
      <c r="F39" s="57" t="s">
        <v>139</v>
      </c>
      <c r="G39" s="57" t="s">
        <v>212</v>
      </c>
      <c r="H39" s="9" t="s">
        <v>75</v>
      </c>
      <c r="I39" s="90" t="s">
        <v>164</v>
      </c>
      <c r="J39" s="46" t="s">
        <v>167</v>
      </c>
      <c r="K39" s="22" t="s">
        <v>198</v>
      </c>
    </row>
    <row r="40" spans="1:11" s="15" customFormat="1" ht="255.75" thickBot="1">
      <c r="A40" s="4" t="str">
        <f t="shared" si="1"/>
        <v>J1 ScholarLiving Expenses</v>
      </c>
      <c r="B40" s="68" t="s">
        <v>274</v>
      </c>
      <c r="C40" s="56" t="s">
        <v>11</v>
      </c>
      <c r="D40" s="9" t="s">
        <v>48</v>
      </c>
      <c r="E40" s="9" t="s">
        <v>221</v>
      </c>
      <c r="F40" s="72" t="s">
        <v>80</v>
      </c>
      <c r="G40" s="9" t="s">
        <v>217</v>
      </c>
      <c r="H40" s="9" t="s">
        <v>81</v>
      </c>
      <c r="I40" s="86" t="s">
        <v>171</v>
      </c>
      <c r="J40" s="46" t="s">
        <v>168</v>
      </c>
      <c r="K40" s="22" t="s">
        <v>198</v>
      </c>
    </row>
    <row r="41" spans="1:11" s="15" customFormat="1" ht="135.75" thickBot="1">
      <c r="A41" s="4" t="str">
        <f t="shared" si="1"/>
        <v>J1 ScholarHonorarium</v>
      </c>
      <c r="B41" s="68" t="s">
        <v>274</v>
      </c>
      <c r="C41" s="56" t="s">
        <v>12</v>
      </c>
      <c r="D41" s="9" t="s">
        <v>48</v>
      </c>
      <c r="E41" s="57" t="s">
        <v>218</v>
      </c>
      <c r="F41" s="71" t="s">
        <v>266</v>
      </c>
      <c r="G41" s="57" t="s">
        <v>215</v>
      </c>
      <c r="H41" s="9" t="s">
        <v>82</v>
      </c>
      <c r="I41" s="87" t="s">
        <v>169</v>
      </c>
      <c r="J41" s="46" t="s">
        <v>170</v>
      </c>
      <c r="K41" s="47" t="s">
        <v>135</v>
      </c>
    </row>
    <row r="42" spans="1:11" s="15" customFormat="1" ht="90.75" thickBot="1">
      <c r="A42" s="4" t="str">
        <f t="shared" si="1"/>
        <v>J1 ScholarAward (Cash or Non-cash)/Prize</v>
      </c>
      <c r="B42" s="68" t="s">
        <v>274</v>
      </c>
      <c r="C42" s="43" t="s">
        <v>206</v>
      </c>
      <c r="D42" s="9" t="s">
        <v>139</v>
      </c>
      <c r="E42" s="57" t="s">
        <v>218</v>
      </c>
      <c r="F42" s="9" t="s">
        <v>262</v>
      </c>
      <c r="G42" s="57" t="s">
        <v>235</v>
      </c>
      <c r="H42" s="9" t="s">
        <v>40</v>
      </c>
      <c r="I42" s="87" t="s">
        <v>149</v>
      </c>
      <c r="J42" s="33" t="s">
        <v>147</v>
      </c>
      <c r="K42" s="47" t="s">
        <v>136</v>
      </c>
    </row>
    <row r="43" spans="1:11" s="15" customFormat="1" ht="120.75" thickBot="1">
      <c r="A43" s="4" t="str">
        <f t="shared" si="1"/>
        <v>J1 ScholarParticipant stipend/Travel grant/Unsubstantiated allowances</v>
      </c>
      <c r="B43" s="68" t="s">
        <v>274</v>
      </c>
      <c r="C43" s="56" t="s">
        <v>125</v>
      </c>
      <c r="D43" s="9" t="s">
        <v>48</v>
      </c>
      <c r="E43" s="57" t="s">
        <v>218</v>
      </c>
      <c r="F43" s="57" t="s">
        <v>262</v>
      </c>
      <c r="G43" s="9" t="s">
        <v>228</v>
      </c>
      <c r="H43" s="9" t="s">
        <v>67</v>
      </c>
      <c r="I43" s="87" t="s">
        <v>155</v>
      </c>
      <c r="J43" s="46" t="s">
        <v>156</v>
      </c>
      <c r="K43" s="47" t="s">
        <v>136</v>
      </c>
    </row>
    <row r="44" spans="1:11" s="15" customFormat="1" ht="60.75" thickBot="1">
      <c r="A44" s="4" t="str">
        <f t="shared" si="1"/>
        <v>J1 ScholarStudy Subject</v>
      </c>
      <c r="B44" s="68" t="s">
        <v>274</v>
      </c>
      <c r="C44" s="56" t="s">
        <v>18</v>
      </c>
      <c r="D44" s="113" t="s">
        <v>139</v>
      </c>
      <c r="E44" s="57" t="s">
        <v>218</v>
      </c>
      <c r="F44" s="9" t="s">
        <v>262</v>
      </c>
      <c r="G44" s="9" t="s">
        <v>61</v>
      </c>
      <c r="H44" s="108" t="s">
        <v>190</v>
      </c>
      <c r="I44" s="87" t="s">
        <v>149</v>
      </c>
      <c r="J44" s="33" t="s">
        <v>147</v>
      </c>
      <c r="K44" s="47" t="s">
        <v>137</v>
      </c>
    </row>
    <row r="45" spans="1:11" s="15" customFormat="1" ht="120.75" thickBot="1">
      <c r="A45" s="4" t="str">
        <f t="shared" si="1"/>
        <v>J1 ScholarIndependent Personal Services</v>
      </c>
      <c r="B45" s="68" t="s">
        <v>274</v>
      </c>
      <c r="C45" s="56" t="s">
        <v>19</v>
      </c>
      <c r="D45" s="9" t="s">
        <v>47</v>
      </c>
      <c r="E45" s="9" t="s">
        <v>220</v>
      </c>
      <c r="F45" s="57" t="s">
        <v>262</v>
      </c>
      <c r="G45" s="9" t="s">
        <v>248</v>
      </c>
      <c r="H45" s="9" t="s">
        <v>83</v>
      </c>
      <c r="I45" s="87" t="s">
        <v>160</v>
      </c>
      <c r="J45" s="46" t="s">
        <v>148</v>
      </c>
      <c r="K45" s="47" t="s">
        <v>138</v>
      </c>
    </row>
    <row r="46" spans="1:11" s="15" customFormat="1" ht="75.75" thickBot="1">
      <c r="A46" s="4" t="str">
        <f t="shared" si="1"/>
        <v>J1 ScholarRoyalties</v>
      </c>
      <c r="B46" s="68" t="s">
        <v>274</v>
      </c>
      <c r="C46" s="59" t="s">
        <v>106</v>
      </c>
      <c r="D46" s="24" t="s">
        <v>139</v>
      </c>
      <c r="E46" s="57" t="s">
        <v>218</v>
      </c>
      <c r="F46" s="9" t="s">
        <v>262</v>
      </c>
      <c r="G46" s="57" t="s">
        <v>232</v>
      </c>
      <c r="H46" s="123" t="s">
        <v>233</v>
      </c>
      <c r="I46" s="87" t="s">
        <v>160</v>
      </c>
      <c r="J46" s="24" t="s">
        <v>177</v>
      </c>
      <c r="K46" s="51" t="s">
        <v>136</v>
      </c>
    </row>
    <row r="47" spans="1:11" s="15" customFormat="1" ht="180">
      <c r="A47" s="3" t="str">
        <f t="shared" si="1"/>
        <v xml:space="preserve">J2Travel Expense Reimbursement
</v>
      </c>
      <c r="B47" s="68" t="s">
        <v>1</v>
      </c>
      <c r="C47" s="53" t="s">
        <v>13</v>
      </c>
      <c r="D47" s="23" t="s">
        <v>46</v>
      </c>
      <c r="E47" s="9" t="s">
        <v>219</v>
      </c>
      <c r="F47" s="23" t="s">
        <v>139</v>
      </c>
      <c r="G47" s="71" t="s">
        <v>60</v>
      </c>
      <c r="H47" s="23" t="s">
        <v>73</v>
      </c>
      <c r="I47" s="85" t="s">
        <v>172</v>
      </c>
      <c r="J47" s="32" t="s">
        <v>174</v>
      </c>
      <c r="K47" s="40" t="s">
        <v>198</v>
      </c>
    </row>
    <row r="48" spans="1:11" s="15" customFormat="1" ht="105">
      <c r="A48" s="4" t="str">
        <f t="shared" si="1"/>
        <v>J2Other Expense Reimbursement</v>
      </c>
      <c r="B48" s="69" t="s">
        <v>1</v>
      </c>
      <c r="C48" s="56" t="s">
        <v>14</v>
      </c>
      <c r="D48" s="57" t="s">
        <v>55</v>
      </c>
      <c r="E48" s="9" t="s">
        <v>219</v>
      </c>
      <c r="F48" s="57" t="s">
        <v>139</v>
      </c>
      <c r="G48" s="9" t="s">
        <v>45</v>
      </c>
      <c r="H48" s="9" t="s">
        <v>75</v>
      </c>
      <c r="I48" s="90" t="s">
        <v>173</v>
      </c>
      <c r="J48" s="107" t="s">
        <v>190</v>
      </c>
      <c r="K48" s="22" t="s">
        <v>198</v>
      </c>
    </row>
    <row r="49" spans="1:11" s="15" customFormat="1" ht="45">
      <c r="A49" s="4" t="str">
        <f t="shared" si="1"/>
        <v>J2Living Expenses</v>
      </c>
      <c r="B49" s="69" t="s">
        <v>1</v>
      </c>
      <c r="C49" s="56" t="s">
        <v>11</v>
      </c>
      <c r="D49" s="73" t="s">
        <v>211</v>
      </c>
      <c r="E49" s="73" t="s">
        <v>211</v>
      </c>
      <c r="F49" s="73" t="s">
        <v>211</v>
      </c>
      <c r="G49" s="73" t="s">
        <v>211</v>
      </c>
      <c r="H49" s="73" t="s">
        <v>104</v>
      </c>
      <c r="I49" s="113" t="s">
        <v>139</v>
      </c>
      <c r="J49" s="113" t="s">
        <v>139</v>
      </c>
      <c r="K49" s="22" t="s">
        <v>198</v>
      </c>
    </row>
    <row r="50" spans="1:11" s="15" customFormat="1" ht="60">
      <c r="A50" s="4" t="str">
        <f t="shared" si="1"/>
        <v>J2Honorarium</v>
      </c>
      <c r="B50" s="69" t="s">
        <v>1</v>
      </c>
      <c r="C50" s="56" t="s">
        <v>12</v>
      </c>
      <c r="D50" s="9" t="s">
        <v>55</v>
      </c>
      <c r="E50" s="57" t="s">
        <v>218</v>
      </c>
      <c r="F50" s="9" t="s">
        <v>262</v>
      </c>
      <c r="G50" s="9" t="s">
        <v>215</v>
      </c>
      <c r="H50" s="9" t="s">
        <v>56</v>
      </c>
      <c r="I50" s="87" t="s">
        <v>149</v>
      </c>
      <c r="J50" s="46" t="s">
        <v>158</v>
      </c>
      <c r="K50" s="47" t="s">
        <v>135</v>
      </c>
    </row>
    <row r="51" spans="1:11" s="15" customFormat="1" ht="90">
      <c r="A51" s="4" t="str">
        <f t="shared" si="1"/>
        <v>J2Award (Cash or Non-cash)/Prize</v>
      </c>
      <c r="B51" s="69" t="s">
        <v>1</v>
      </c>
      <c r="C51" s="43" t="s">
        <v>206</v>
      </c>
      <c r="D51" s="9" t="s">
        <v>139</v>
      </c>
      <c r="E51" s="57" t="s">
        <v>218</v>
      </c>
      <c r="F51" s="9" t="s">
        <v>262</v>
      </c>
      <c r="G51" s="57" t="s">
        <v>235</v>
      </c>
      <c r="H51" s="9" t="s">
        <v>40</v>
      </c>
      <c r="I51" s="87" t="s">
        <v>149</v>
      </c>
      <c r="J51" s="21" t="s">
        <v>147</v>
      </c>
      <c r="K51" s="47" t="s">
        <v>136</v>
      </c>
    </row>
    <row r="52" spans="1:11" s="15" customFormat="1" ht="90">
      <c r="A52" s="4" t="str">
        <f t="shared" si="1"/>
        <v>J2Participant stipend/Travel grant/Unsubstantiated allowances</v>
      </c>
      <c r="B52" s="69" t="s">
        <v>1</v>
      </c>
      <c r="C52" s="56" t="s">
        <v>125</v>
      </c>
      <c r="D52" s="9" t="s">
        <v>48</v>
      </c>
      <c r="E52" s="57" t="s">
        <v>218</v>
      </c>
      <c r="F52" s="9" t="s">
        <v>262</v>
      </c>
      <c r="G52" s="9" t="s">
        <v>229</v>
      </c>
      <c r="H52" s="9" t="s">
        <v>108</v>
      </c>
      <c r="I52" s="91" t="s">
        <v>175</v>
      </c>
      <c r="J52" s="92" t="s">
        <v>176</v>
      </c>
      <c r="K52" s="47" t="s">
        <v>136</v>
      </c>
    </row>
    <row r="53" spans="1:11" s="15" customFormat="1" ht="60">
      <c r="A53" s="4" t="str">
        <f t="shared" si="1"/>
        <v>J2Study Subject</v>
      </c>
      <c r="B53" s="69" t="s">
        <v>1</v>
      </c>
      <c r="C53" s="56" t="s">
        <v>18</v>
      </c>
      <c r="D53" s="9" t="s">
        <v>139</v>
      </c>
      <c r="E53" s="57" t="s">
        <v>218</v>
      </c>
      <c r="F53" s="9" t="s">
        <v>262</v>
      </c>
      <c r="G53" s="9" t="s">
        <v>61</v>
      </c>
      <c r="H53" s="108" t="s">
        <v>190</v>
      </c>
      <c r="I53" s="87" t="s">
        <v>149</v>
      </c>
      <c r="J53" s="21" t="s">
        <v>147</v>
      </c>
      <c r="K53" s="47" t="s">
        <v>137</v>
      </c>
    </row>
    <row r="54" spans="1:11" s="15" customFormat="1" ht="90">
      <c r="A54" s="4" t="str">
        <f t="shared" si="1"/>
        <v>J2Independent Personal Services</v>
      </c>
      <c r="B54" s="69" t="s">
        <v>1</v>
      </c>
      <c r="C54" s="56" t="s">
        <v>19</v>
      </c>
      <c r="D54" s="9" t="s">
        <v>55</v>
      </c>
      <c r="E54" s="9" t="s">
        <v>220</v>
      </c>
      <c r="F54" s="9" t="s">
        <v>262</v>
      </c>
      <c r="G54" s="9" t="s">
        <v>249</v>
      </c>
      <c r="H54" s="9" t="s">
        <v>57</v>
      </c>
      <c r="I54" s="87" t="s">
        <v>149</v>
      </c>
      <c r="J54" s="46" t="s">
        <v>158</v>
      </c>
      <c r="K54" s="47" t="s">
        <v>138</v>
      </c>
    </row>
    <row r="55" spans="1:11" s="15" customFormat="1" ht="75.75" thickBot="1">
      <c r="A55" s="4" t="str">
        <f t="shared" si="1"/>
        <v>J2Royalties</v>
      </c>
      <c r="B55" s="70" t="s">
        <v>1</v>
      </c>
      <c r="C55" s="59" t="s">
        <v>106</v>
      </c>
      <c r="D55" s="24" t="s">
        <v>139</v>
      </c>
      <c r="E55" s="57" t="s">
        <v>218</v>
      </c>
      <c r="F55" s="9" t="s">
        <v>262</v>
      </c>
      <c r="G55" s="57" t="s">
        <v>232</v>
      </c>
      <c r="H55" s="123" t="s">
        <v>233</v>
      </c>
      <c r="I55" s="87" t="s">
        <v>160</v>
      </c>
      <c r="J55" s="24" t="s">
        <v>177</v>
      </c>
      <c r="K55" s="51" t="s">
        <v>136</v>
      </c>
    </row>
    <row r="56" spans="1:11" s="15" customFormat="1" ht="165.75" thickBot="1">
      <c r="A56" s="3" t="str">
        <f t="shared" si="1"/>
        <v xml:space="preserve">H1BTravel Expense Reimbursement
</v>
      </c>
      <c r="B56" s="68" t="s">
        <v>2</v>
      </c>
      <c r="C56" s="53" t="s">
        <v>13</v>
      </c>
      <c r="D56" s="23" t="s">
        <v>222</v>
      </c>
      <c r="E56" s="71" t="s">
        <v>225</v>
      </c>
      <c r="F56" s="23" t="s">
        <v>243</v>
      </c>
      <c r="G56" s="71" t="s">
        <v>244</v>
      </c>
      <c r="H56" s="23" t="s">
        <v>126</v>
      </c>
      <c r="I56" s="85" t="s">
        <v>178</v>
      </c>
      <c r="J56" s="23" t="s">
        <v>179</v>
      </c>
      <c r="K56" s="40" t="s">
        <v>198</v>
      </c>
    </row>
    <row r="57" spans="1:11" s="15" customFormat="1" ht="105">
      <c r="A57" s="4" t="str">
        <f t="shared" si="1"/>
        <v>H1BOther Expense Reimbursement</v>
      </c>
      <c r="B57" s="69" t="s">
        <v>2</v>
      </c>
      <c r="C57" s="56" t="s">
        <v>14</v>
      </c>
      <c r="D57" s="23" t="s">
        <v>222</v>
      </c>
      <c r="E57" s="9" t="s">
        <v>219</v>
      </c>
      <c r="F57" s="57" t="s">
        <v>139</v>
      </c>
      <c r="G57" s="9" t="s">
        <v>45</v>
      </c>
      <c r="H57" s="9" t="s">
        <v>75</v>
      </c>
      <c r="I57" s="90" t="s">
        <v>180</v>
      </c>
      <c r="J57" s="9" t="s">
        <v>181</v>
      </c>
      <c r="K57" s="22" t="s">
        <v>198</v>
      </c>
    </row>
    <row r="58" spans="1:11" s="15" customFormat="1" ht="45">
      <c r="A58" s="4" t="str">
        <f t="shared" si="1"/>
        <v>H1BLiving Expenses</v>
      </c>
      <c r="B58" s="69" t="s">
        <v>2</v>
      </c>
      <c r="C58" s="56" t="s">
        <v>11</v>
      </c>
      <c r="D58" s="73" t="s">
        <v>211</v>
      </c>
      <c r="E58" s="73" t="s">
        <v>211</v>
      </c>
      <c r="F58" s="73" t="s">
        <v>211</v>
      </c>
      <c r="G58" s="73" t="s">
        <v>211</v>
      </c>
      <c r="H58" s="65" t="s">
        <v>139</v>
      </c>
      <c r="I58" s="65" t="s">
        <v>139</v>
      </c>
      <c r="J58" s="65" t="s">
        <v>139</v>
      </c>
      <c r="K58" s="22" t="s">
        <v>198</v>
      </c>
    </row>
    <row r="59" spans="1:11" s="15" customFormat="1" ht="75">
      <c r="A59" s="4" t="str">
        <f t="shared" si="1"/>
        <v>H1BHonorarium</v>
      </c>
      <c r="B59" s="69" t="s">
        <v>2</v>
      </c>
      <c r="C59" s="56" t="s">
        <v>12</v>
      </c>
      <c r="D59" s="9" t="s">
        <v>222</v>
      </c>
      <c r="E59" s="57" t="s">
        <v>218</v>
      </c>
      <c r="F59" s="9" t="s">
        <v>267</v>
      </c>
      <c r="G59" s="57" t="s">
        <v>86</v>
      </c>
      <c r="H59" s="9" t="s">
        <v>76</v>
      </c>
      <c r="I59" s="86" t="s">
        <v>139</v>
      </c>
      <c r="J59" s="21" t="s">
        <v>139</v>
      </c>
      <c r="K59" s="47" t="s">
        <v>135</v>
      </c>
    </row>
    <row r="60" spans="1:11" s="15" customFormat="1" ht="90">
      <c r="A60" s="4" t="str">
        <f t="shared" si="1"/>
        <v>H1BAward (Cash or Non-cash)/Prize</v>
      </c>
      <c r="B60" s="69" t="s">
        <v>2</v>
      </c>
      <c r="C60" s="43" t="s">
        <v>206</v>
      </c>
      <c r="D60" s="9" t="s">
        <v>139</v>
      </c>
      <c r="E60" s="57" t="s">
        <v>218</v>
      </c>
      <c r="F60" s="9" t="s">
        <v>262</v>
      </c>
      <c r="G60" s="57" t="s">
        <v>236</v>
      </c>
      <c r="H60" s="9" t="s">
        <v>139</v>
      </c>
      <c r="I60" s="86" t="s">
        <v>182</v>
      </c>
      <c r="J60" s="9" t="s">
        <v>183</v>
      </c>
      <c r="K60" s="47" t="s">
        <v>136</v>
      </c>
    </row>
    <row r="61" spans="1:11" s="15" customFormat="1" ht="75">
      <c r="A61" s="4" t="str">
        <f t="shared" si="1"/>
        <v>H1BParticipant stipend/Travel grant/Unsubstantiated allowances</v>
      </c>
      <c r="B61" s="69" t="s">
        <v>2</v>
      </c>
      <c r="C61" s="56" t="s">
        <v>125</v>
      </c>
      <c r="D61" s="9" t="s">
        <v>222</v>
      </c>
      <c r="E61" s="57" t="s">
        <v>218</v>
      </c>
      <c r="F61" s="9" t="s">
        <v>262</v>
      </c>
      <c r="G61" s="57" t="s">
        <v>203</v>
      </c>
      <c r="H61" s="9" t="s">
        <v>139</v>
      </c>
      <c r="I61" s="86" t="s">
        <v>182</v>
      </c>
      <c r="J61" s="65" t="s">
        <v>197</v>
      </c>
      <c r="K61" s="47" t="s">
        <v>136</v>
      </c>
    </row>
    <row r="62" spans="1:11" s="15" customFormat="1" ht="60">
      <c r="A62" s="4" t="str">
        <f t="shared" si="1"/>
        <v>H1BStudy Subject</v>
      </c>
      <c r="B62" s="69" t="s">
        <v>2</v>
      </c>
      <c r="C62" s="56" t="s">
        <v>18</v>
      </c>
      <c r="D62" s="113" t="s">
        <v>139</v>
      </c>
      <c r="E62" s="57" t="s">
        <v>218</v>
      </c>
      <c r="F62" s="9" t="s">
        <v>262</v>
      </c>
      <c r="G62" s="9" t="s">
        <v>61</v>
      </c>
      <c r="H62" s="9" t="s">
        <v>139</v>
      </c>
      <c r="I62" s="86" t="s">
        <v>182</v>
      </c>
      <c r="J62" s="9" t="s">
        <v>183</v>
      </c>
      <c r="K62" s="47" t="s">
        <v>137</v>
      </c>
    </row>
    <row r="63" spans="1:11" s="15" customFormat="1" ht="45">
      <c r="A63" s="4" t="str">
        <f t="shared" si="1"/>
        <v>H1BIndependent Personal Services</v>
      </c>
      <c r="B63" s="69" t="s">
        <v>2</v>
      </c>
      <c r="C63" s="56" t="s">
        <v>19</v>
      </c>
      <c r="D63" s="9" t="s">
        <v>35</v>
      </c>
      <c r="E63" s="9" t="s">
        <v>35</v>
      </c>
      <c r="F63" s="9" t="s">
        <v>35</v>
      </c>
      <c r="G63" s="9" t="s">
        <v>85</v>
      </c>
      <c r="H63" s="57" t="s">
        <v>139</v>
      </c>
      <c r="I63" s="57" t="s">
        <v>139</v>
      </c>
      <c r="J63" s="57" t="s">
        <v>139</v>
      </c>
      <c r="K63" s="47" t="s">
        <v>138</v>
      </c>
    </row>
    <row r="64" spans="1:11" s="15" customFormat="1" ht="75.75" thickBot="1">
      <c r="A64" s="4" t="str">
        <f t="shared" si="1"/>
        <v>H1BRoyalties</v>
      </c>
      <c r="B64" s="70" t="s">
        <v>2</v>
      </c>
      <c r="C64" s="59" t="s">
        <v>106</v>
      </c>
      <c r="D64" s="24" t="s">
        <v>139</v>
      </c>
      <c r="E64" s="57" t="s">
        <v>218</v>
      </c>
      <c r="F64" s="9" t="s">
        <v>262</v>
      </c>
      <c r="G64" s="57" t="s">
        <v>232</v>
      </c>
      <c r="H64" s="123" t="s">
        <v>233</v>
      </c>
      <c r="I64" s="87" t="s">
        <v>184</v>
      </c>
      <c r="J64" s="24" t="s">
        <v>185</v>
      </c>
      <c r="K64" s="51" t="s">
        <v>136</v>
      </c>
    </row>
    <row r="65" spans="1:11" s="15" customFormat="1" ht="165.75" thickBot="1">
      <c r="A65" s="3" t="str">
        <f t="shared" si="1"/>
        <v xml:space="preserve">TNTravel Expense Reimbursement
</v>
      </c>
      <c r="B65" s="68" t="s">
        <v>3</v>
      </c>
      <c r="C65" s="53" t="s">
        <v>13</v>
      </c>
      <c r="D65" s="23" t="s">
        <v>111</v>
      </c>
      <c r="E65" s="71" t="s">
        <v>226</v>
      </c>
      <c r="F65" s="23" t="s">
        <v>245</v>
      </c>
      <c r="G65" s="71" t="s">
        <v>244</v>
      </c>
      <c r="H65" s="23" t="s">
        <v>109</v>
      </c>
      <c r="I65" s="85" t="s">
        <v>178</v>
      </c>
      <c r="J65" s="23" t="s">
        <v>179</v>
      </c>
      <c r="K65" s="40" t="s">
        <v>198</v>
      </c>
    </row>
    <row r="66" spans="1:11" s="15" customFormat="1" ht="105">
      <c r="A66" s="4" t="str">
        <f t="shared" si="1"/>
        <v>TNOther Expense Reimbursement</v>
      </c>
      <c r="B66" s="69" t="s">
        <v>3</v>
      </c>
      <c r="C66" s="56" t="s">
        <v>14</v>
      </c>
      <c r="D66" s="23" t="s">
        <v>111</v>
      </c>
      <c r="E66" s="9" t="s">
        <v>219</v>
      </c>
      <c r="F66" s="57" t="s">
        <v>139</v>
      </c>
      <c r="G66" s="9" t="s">
        <v>45</v>
      </c>
      <c r="H66" s="9" t="s">
        <v>75</v>
      </c>
      <c r="I66" s="90" t="s">
        <v>180</v>
      </c>
      <c r="J66" s="9" t="s">
        <v>181</v>
      </c>
      <c r="K66" s="22" t="s">
        <v>198</v>
      </c>
    </row>
    <row r="67" spans="1:11" s="15" customFormat="1" ht="45">
      <c r="A67" s="4" t="str">
        <f t="shared" si="1"/>
        <v>TNLiving Expenses</v>
      </c>
      <c r="B67" s="69" t="s">
        <v>3</v>
      </c>
      <c r="C67" s="56" t="s">
        <v>11</v>
      </c>
      <c r="D67" s="73" t="s">
        <v>211</v>
      </c>
      <c r="E67" s="73" t="s">
        <v>211</v>
      </c>
      <c r="F67" s="73" t="s">
        <v>211</v>
      </c>
      <c r="G67" s="73" t="s">
        <v>211</v>
      </c>
      <c r="H67" s="65" t="s">
        <v>139</v>
      </c>
      <c r="I67" s="65" t="s">
        <v>139</v>
      </c>
      <c r="J67" s="65" t="s">
        <v>139</v>
      </c>
      <c r="K67" s="22" t="s">
        <v>198</v>
      </c>
    </row>
    <row r="68" spans="1:11" s="15" customFormat="1" ht="75">
      <c r="A68" s="4" t="str">
        <f t="shared" si="1"/>
        <v>TNHonorarium</v>
      </c>
      <c r="B68" s="69" t="s">
        <v>3</v>
      </c>
      <c r="C68" s="56" t="s">
        <v>12</v>
      </c>
      <c r="D68" s="9" t="s">
        <v>111</v>
      </c>
      <c r="E68" s="57" t="s">
        <v>218</v>
      </c>
      <c r="F68" s="57" t="s">
        <v>268</v>
      </c>
      <c r="G68" s="57" t="s">
        <v>209</v>
      </c>
      <c r="H68" s="9" t="s">
        <v>76</v>
      </c>
      <c r="I68" s="86" t="s">
        <v>139</v>
      </c>
      <c r="J68" s="21" t="s">
        <v>139</v>
      </c>
      <c r="K68" s="47" t="s">
        <v>135</v>
      </c>
    </row>
    <row r="69" spans="1:11" s="15" customFormat="1" ht="105">
      <c r="A69" s="4" t="str">
        <f t="shared" si="1"/>
        <v>TNAward (Cash or Non-cash)/Prize</v>
      </c>
      <c r="B69" s="69" t="s">
        <v>3</v>
      </c>
      <c r="C69" s="43" t="s">
        <v>206</v>
      </c>
      <c r="D69" s="9" t="s">
        <v>139</v>
      </c>
      <c r="E69" s="57" t="s">
        <v>218</v>
      </c>
      <c r="F69" s="9" t="s">
        <v>262</v>
      </c>
      <c r="G69" s="57" t="s">
        <v>237</v>
      </c>
      <c r="H69" s="9" t="s">
        <v>139</v>
      </c>
      <c r="I69" s="86" t="s">
        <v>182</v>
      </c>
      <c r="J69" s="9" t="s">
        <v>183</v>
      </c>
      <c r="K69" s="47" t="s">
        <v>136</v>
      </c>
    </row>
    <row r="70" spans="1:11" s="15" customFormat="1" ht="75">
      <c r="A70" s="4" t="str">
        <f t="shared" si="1"/>
        <v>TNParticipant stipend/Travel grant/Unsubstantiated allowances</v>
      </c>
      <c r="B70" s="69" t="s">
        <v>3</v>
      </c>
      <c r="C70" s="56" t="s">
        <v>125</v>
      </c>
      <c r="D70" s="9" t="s">
        <v>111</v>
      </c>
      <c r="E70" s="57" t="s">
        <v>218</v>
      </c>
      <c r="F70" s="9" t="s">
        <v>262</v>
      </c>
      <c r="G70" s="57" t="s">
        <v>203</v>
      </c>
      <c r="H70" s="9" t="s">
        <v>139</v>
      </c>
      <c r="I70" s="86" t="s">
        <v>182</v>
      </c>
      <c r="J70" s="65" t="s">
        <v>197</v>
      </c>
      <c r="K70" s="47" t="s">
        <v>136</v>
      </c>
    </row>
    <row r="71" spans="1:11" s="15" customFormat="1" ht="60">
      <c r="A71" s="4" t="str">
        <f t="shared" si="1"/>
        <v>TNStudy Subject</v>
      </c>
      <c r="B71" s="69" t="s">
        <v>3</v>
      </c>
      <c r="C71" s="56" t="s">
        <v>18</v>
      </c>
      <c r="D71" s="113" t="s">
        <v>139</v>
      </c>
      <c r="E71" s="57" t="s">
        <v>218</v>
      </c>
      <c r="F71" s="9" t="s">
        <v>262</v>
      </c>
      <c r="G71" s="9" t="s">
        <v>61</v>
      </c>
      <c r="H71" s="108" t="s">
        <v>190</v>
      </c>
      <c r="I71" s="86" t="s">
        <v>182</v>
      </c>
      <c r="J71" s="9" t="s">
        <v>183</v>
      </c>
      <c r="K71" s="47" t="s">
        <v>137</v>
      </c>
    </row>
    <row r="72" spans="1:11" s="15" customFormat="1" ht="30">
      <c r="A72" s="4" t="str">
        <f t="shared" si="1"/>
        <v>TNIndependent Personal Services</v>
      </c>
      <c r="B72" s="69" t="s">
        <v>3</v>
      </c>
      <c r="C72" s="56" t="s">
        <v>19</v>
      </c>
      <c r="D72" s="9" t="s">
        <v>35</v>
      </c>
      <c r="E72" s="9" t="s">
        <v>35</v>
      </c>
      <c r="F72" s="9" t="s">
        <v>35</v>
      </c>
      <c r="G72" s="57" t="s">
        <v>210</v>
      </c>
      <c r="H72" s="57" t="s">
        <v>139</v>
      </c>
      <c r="I72" s="57" t="s">
        <v>139</v>
      </c>
      <c r="J72" s="57" t="s">
        <v>139</v>
      </c>
      <c r="K72" s="47" t="s">
        <v>138</v>
      </c>
    </row>
    <row r="73" spans="1:11" s="15" customFormat="1" ht="75.75" thickBot="1">
      <c r="A73" s="4" t="str">
        <f t="shared" si="1"/>
        <v>TNRoyalties</v>
      </c>
      <c r="B73" s="70" t="s">
        <v>3</v>
      </c>
      <c r="C73" s="59" t="s">
        <v>106</v>
      </c>
      <c r="D73" s="24" t="s">
        <v>139</v>
      </c>
      <c r="E73" s="57" t="s">
        <v>218</v>
      </c>
      <c r="F73" s="9" t="s">
        <v>262</v>
      </c>
      <c r="G73" s="57" t="s">
        <v>232</v>
      </c>
      <c r="H73" s="123" t="s">
        <v>233</v>
      </c>
      <c r="I73" s="87" t="s">
        <v>184</v>
      </c>
      <c r="J73" s="24" t="s">
        <v>185</v>
      </c>
      <c r="K73" s="51" t="s">
        <v>136</v>
      </c>
    </row>
    <row r="74" spans="1:11" s="15" customFormat="1" ht="165.75" thickBot="1">
      <c r="A74" s="3" t="str">
        <f t="shared" si="1"/>
        <v xml:space="preserve">O-1 (Employer Sponsored)Travel Expense Reimbursement
</v>
      </c>
      <c r="B74" s="68" t="s">
        <v>4</v>
      </c>
      <c r="C74" s="53" t="s">
        <v>13</v>
      </c>
      <c r="D74" s="23" t="s">
        <v>223</v>
      </c>
      <c r="E74" s="71" t="s">
        <v>226</v>
      </c>
      <c r="F74" s="23" t="s">
        <v>246</v>
      </c>
      <c r="G74" s="71" t="s">
        <v>244</v>
      </c>
      <c r="H74" s="23" t="s">
        <v>110</v>
      </c>
      <c r="I74" s="85" t="s">
        <v>178</v>
      </c>
      <c r="J74" s="23" t="s">
        <v>179</v>
      </c>
      <c r="K74" s="40" t="s">
        <v>198</v>
      </c>
    </row>
    <row r="75" spans="1:11" s="15" customFormat="1" ht="105">
      <c r="A75" s="4" t="str">
        <f t="shared" si="1"/>
        <v>O-1 (Employer Sponsored)Other Expense Reimbursement</v>
      </c>
      <c r="B75" s="69" t="s">
        <v>4</v>
      </c>
      <c r="C75" s="56" t="s">
        <v>14</v>
      </c>
      <c r="D75" s="23" t="s">
        <v>223</v>
      </c>
      <c r="E75" s="9" t="s">
        <v>219</v>
      </c>
      <c r="F75" s="57" t="s">
        <v>139</v>
      </c>
      <c r="G75" s="57" t="s">
        <v>45</v>
      </c>
      <c r="H75" s="9" t="s">
        <v>75</v>
      </c>
      <c r="I75" s="90" t="s">
        <v>180</v>
      </c>
      <c r="J75" s="57" t="s">
        <v>181</v>
      </c>
      <c r="K75" s="22" t="s">
        <v>198</v>
      </c>
    </row>
    <row r="76" spans="1:11" s="15" customFormat="1" ht="45">
      <c r="A76" s="4" t="str">
        <f t="shared" si="1"/>
        <v>O-1 (Employer Sponsored)Living Expenses</v>
      </c>
      <c r="B76" s="69" t="s">
        <v>4</v>
      </c>
      <c r="C76" s="56" t="s">
        <v>11</v>
      </c>
      <c r="D76" s="73" t="s">
        <v>211</v>
      </c>
      <c r="E76" s="73" t="s">
        <v>211</v>
      </c>
      <c r="F76" s="73" t="s">
        <v>211</v>
      </c>
      <c r="G76" s="73" t="s">
        <v>211</v>
      </c>
      <c r="H76" s="65" t="s">
        <v>139</v>
      </c>
      <c r="I76" s="65" t="s">
        <v>139</v>
      </c>
      <c r="J76" s="65" t="s">
        <v>139</v>
      </c>
      <c r="K76" s="22" t="s">
        <v>198</v>
      </c>
    </row>
    <row r="77" spans="1:11" s="15" customFormat="1" ht="75">
      <c r="A77" s="4" t="str">
        <f t="shared" si="1"/>
        <v>O-1 (Employer Sponsored)Honorarium</v>
      </c>
      <c r="B77" s="69" t="s">
        <v>4</v>
      </c>
      <c r="C77" s="56" t="s">
        <v>12</v>
      </c>
      <c r="D77" s="57" t="s">
        <v>223</v>
      </c>
      <c r="E77" s="57" t="s">
        <v>218</v>
      </c>
      <c r="F77" s="65" t="s">
        <v>269</v>
      </c>
      <c r="G77" s="57" t="s">
        <v>66</v>
      </c>
      <c r="H77" s="9" t="s">
        <v>113</v>
      </c>
      <c r="I77" s="86" t="s">
        <v>139</v>
      </c>
      <c r="J77" s="21" t="s">
        <v>139</v>
      </c>
      <c r="K77" s="47" t="s">
        <v>135</v>
      </c>
    </row>
    <row r="78" spans="1:11" s="15" customFormat="1" ht="90">
      <c r="A78" s="4" t="str">
        <f t="shared" si="1"/>
        <v>O-1 (Employer Sponsored)Award (Cash or Non-cash)/Prize</v>
      </c>
      <c r="B78" s="69" t="s">
        <v>4</v>
      </c>
      <c r="C78" s="43" t="s">
        <v>206</v>
      </c>
      <c r="D78" s="9" t="s">
        <v>139</v>
      </c>
      <c r="E78" s="57" t="s">
        <v>218</v>
      </c>
      <c r="F78" s="9" t="s">
        <v>262</v>
      </c>
      <c r="G78" s="57" t="s">
        <v>236</v>
      </c>
      <c r="H78" s="9" t="s">
        <v>139</v>
      </c>
      <c r="I78" s="86" t="s">
        <v>182</v>
      </c>
      <c r="J78" s="9" t="s">
        <v>183</v>
      </c>
      <c r="K78" s="47" t="s">
        <v>136</v>
      </c>
    </row>
    <row r="79" spans="1:11" s="15" customFormat="1" ht="75">
      <c r="A79" s="4" t="str">
        <f t="shared" si="1"/>
        <v>O-1 (Employer Sponsored)Participant stipend/Travel grant/Unsubstantiated allowances</v>
      </c>
      <c r="B79" s="69" t="s">
        <v>4</v>
      </c>
      <c r="C79" s="56" t="s">
        <v>125</v>
      </c>
      <c r="D79" s="57" t="s">
        <v>223</v>
      </c>
      <c r="E79" s="57" t="s">
        <v>218</v>
      </c>
      <c r="F79" s="9" t="s">
        <v>262</v>
      </c>
      <c r="G79" s="57" t="s">
        <v>203</v>
      </c>
      <c r="H79" s="9" t="s">
        <v>139</v>
      </c>
      <c r="I79" s="86" t="s">
        <v>182</v>
      </c>
      <c r="J79" s="65" t="s">
        <v>197</v>
      </c>
      <c r="K79" s="47" t="s">
        <v>136</v>
      </c>
    </row>
    <row r="80" spans="1:11" s="15" customFormat="1" ht="60">
      <c r="A80" s="4" t="str">
        <f t="shared" si="1"/>
        <v>O-1 (Employer Sponsored)Study Subject</v>
      </c>
      <c r="B80" s="69" t="s">
        <v>4</v>
      </c>
      <c r="C80" s="56" t="s">
        <v>18</v>
      </c>
      <c r="D80" s="57" t="s">
        <v>139</v>
      </c>
      <c r="E80" s="57" t="s">
        <v>218</v>
      </c>
      <c r="F80" s="9" t="s">
        <v>262</v>
      </c>
      <c r="G80" s="9" t="s">
        <v>61</v>
      </c>
      <c r="H80" s="108" t="s">
        <v>190</v>
      </c>
      <c r="I80" s="86" t="s">
        <v>182</v>
      </c>
      <c r="J80" s="9" t="s">
        <v>183</v>
      </c>
      <c r="K80" s="47" t="s">
        <v>137</v>
      </c>
    </row>
    <row r="81" spans="1:11" s="15" customFormat="1" ht="45">
      <c r="A81" s="4" t="str">
        <f t="shared" si="1"/>
        <v>O-1 (Employer Sponsored)Independent Personal Services</v>
      </c>
      <c r="B81" s="69" t="s">
        <v>4</v>
      </c>
      <c r="C81" s="56" t="s">
        <v>19</v>
      </c>
      <c r="D81" s="9" t="s">
        <v>35</v>
      </c>
      <c r="E81" s="9" t="s">
        <v>35</v>
      </c>
      <c r="F81" s="9" t="s">
        <v>35</v>
      </c>
      <c r="G81" s="9" t="s">
        <v>84</v>
      </c>
      <c r="H81" s="57" t="s">
        <v>139</v>
      </c>
      <c r="I81" s="57" t="s">
        <v>139</v>
      </c>
      <c r="J81" s="57" t="s">
        <v>139</v>
      </c>
      <c r="K81" s="47" t="s">
        <v>138</v>
      </c>
    </row>
    <row r="82" spans="1:11" s="15" customFormat="1" ht="75.75" thickBot="1">
      <c r="A82" s="4" t="str">
        <f t="shared" si="1"/>
        <v>O-1 (Employer Sponsored)Royalties</v>
      </c>
      <c r="B82" s="70" t="s">
        <v>4</v>
      </c>
      <c r="C82" s="59" t="s">
        <v>106</v>
      </c>
      <c r="D82" s="24" t="s">
        <v>139</v>
      </c>
      <c r="E82" s="57" t="s">
        <v>218</v>
      </c>
      <c r="F82" s="9" t="s">
        <v>262</v>
      </c>
      <c r="G82" s="57" t="s">
        <v>232</v>
      </c>
      <c r="H82" s="123" t="s">
        <v>233</v>
      </c>
      <c r="I82" s="87" t="s">
        <v>184</v>
      </c>
      <c r="J82" s="24" t="s">
        <v>185</v>
      </c>
      <c r="K82" s="51" t="s">
        <v>136</v>
      </c>
    </row>
    <row r="83" spans="1:11" s="15" customFormat="1" ht="135.75" thickBot="1">
      <c r="A83" s="3" t="str">
        <f t="shared" si="1"/>
        <v xml:space="preserve">O-1 (Agent Sponsored)Travel Expense Reimbursement
</v>
      </c>
      <c r="B83" s="68" t="s">
        <v>5</v>
      </c>
      <c r="C83" s="53" t="s">
        <v>13</v>
      </c>
      <c r="D83" s="23" t="s">
        <v>223</v>
      </c>
      <c r="E83" s="71" t="s">
        <v>226</v>
      </c>
      <c r="F83" s="23" t="s">
        <v>247</v>
      </c>
      <c r="G83" s="71" t="s">
        <v>139</v>
      </c>
      <c r="H83" s="23" t="s">
        <v>64</v>
      </c>
      <c r="I83" s="87" t="s">
        <v>187</v>
      </c>
      <c r="J83" s="9" t="s">
        <v>183</v>
      </c>
      <c r="K83" s="40" t="s">
        <v>198</v>
      </c>
    </row>
    <row r="84" spans="1:11" s="15" customFormat="1" ht="60">
      <c r="A84" s="4" t="str">
        <f t="shared" si="1"/>
        <v>O-1 (Agent Sponsored)Other Expense Reimbursement</v>
      </c>
      <c r="B84" s="69" t="s">
        <v>5</v>
      </c>
      <c r="C84" s="56" t="s">
        <v>14</v>
      </c>
      <c r="D84" s="23" t="s">
        <v>223</v>
      </c>
      <c r="E84" s="9" t="s">
        <v>219</v>
      </c>
      <c r="F84" s="57" t="s">
        <v>139</v>
      </c>
      <c r="G84" s="57" t="s">
        <v>45</v>
      </c>
      <c r="H84" s="9" t="s">
        <v>75</v>
      </c>
      <c r="I84" s="57" t="s">
        <v>139</v>
      </c>
      <c r="J84" s="57" t="s">
        <v>139</v>
      </c>
      <c r="K84" s="22" t="s">
        <v>198</v>
      </c>
    </row>
    <row r="85" spans="1:11" s="15" customFormat="1" ht="45">
      <c r="A85" s="4" t="str">
        <f t="shared" si="1"/>
        <v>O-1 (Agent Sponsored)Living Expenses</v>
      </c>
      <c r="B85" s="69" t="s">
        <v>5</v>
      </c>
      <c r="C85" s="56" t="s">
        <v>11</v>
      </c>
      <c r="D85" s="73" t="s">
        <v>211</v>
      </c>
      <c r="E85" s="73" t="s">
        <v>211</v>
      </c>
      <c r="F85" s="73" t="s">
        <v>211</v>
      </c>
      <c r="G85" s="73" t="s">
        <v>211</v>
      </c>
      <c r="H85" s="113" t="s">
        <v>139</v>
      </c>
      <c r="I85" s="113" t="s">
        <v>139</v>
      </c>
      <c r="J85" s="113" t="s">
        <v>139</v>
      </c>
      <c r="K85" s="22" t="s">
        <v>198</v>
      </c>
    </row>
    <row r="86" spans="1:11" s="15" customFormat="1" ht="120">
      <c r="A86" s="4" t="str">
        <f t="shared" si="1"/>
        <v>O-1 (Agent Sponsored)Honorarium</v>
      </c>
      <c r="B86" s="69" t="s">
        <v>5</v>
      </c>
      <c r="C86" s="56" t="s">
        <v>12</v>
      </c>
      <c r="D86" s="65" t="s">
        <v>223</v>
      </c>
      <c r="E86" s="65" t="s">
        <v>218</v>
      </c>
      <c r="F86" s="65" t="s">
        <v>270</v>
      </c>
      <c r="G86" s="65" t="s">
        <v>215</v>
      </c>
      <c r="H86" s="65" t="s">
        <v>112</v>
      </c>
      <c r="I86" s="89" t="s">
        <v>182</v>
      </c>
      <c r="J86" s="93" t="s">
        <v>186</v>
      </c>
      <c r="K86" s="94" t="s">
        <v>135</v>
      </c>
    </row>
    <row r="87" spans="1:11" s="15" customFormat="1" ht="105">
      <c r="A87" s="4" t="str">
        <f t="shared" si="1"/>
        <v>O-1 (Agent Sponsored)Award (Cash or Non-cash)/Prize</v>
      </c>
      <c r="B87" s="69" t="s">
        <v>5</v>
      </c>
      <c r="C87" s="43" t="s">
        <v>206</v>
      </c>
      <c r="D87" s="9" t="s">
        <v>139</v>
      </c>
      <c r="E87" s="57" t="s">
        <v>218</v>
      </c>
      <c r="F87" s="9" t="s">
        <v>262</v>
      </c>
      <c r="G87" s="57" t="s">
        <v>207</v>
      </c>
      <c r="H87" s="9" t="s">
        <v>139</v>
      </c>
      <c r="I87" s="86" t="s">
        <v>182</v>
      </c>
      <c r="J87" s="9" t="s">
        <v>183</v>
      </c>
      <c r="K87" s="47" t="s">
        <v>136</v>
      </c>
    </row>
    <row r="88" spans="1:11" s="15" customFormat="1" ht="45">
      <c r="A88" s="4" t="str">
        <f t="shared" si="1"/>
        <v>O-1 (Agent Sponsored)Participant stipend/Travel grant/Unsubstantiated allowances</v>
      </c>
      <c r="B88" s="69" t="s">
        <v>5</v>
      </c>
      <c r="C88" s="56" t="s">
        <v>125</v>
      </c>
      <c r="D88" s="72" t="s">
        <v>105</v>
      </c>
      <c r="E88" s="72" t="s">
        <v>105</v>
      </c>
      <c r="F88" s="72" t="s">
        <v>105</v>
      </c>
      <c r="G88" s="72" t="s">
        <v>105</v>
      </c>
      <c r="H88" s="113" t="s">
        <v>139</v>
      </c>
      <c r="I88" s="113" t="s">
        <v>139</v>
      </c>
      <c r="J88" s="113" t="s">
        <v>139</v>
      </c>
      <c r="K88" s="47" t="s">
        <v>136</v>
      </c>
    </row>
    <row r="89" spans="1:11" s="15" customFormat="1" ht="60">
      <c r="A89" s="4" t="str">
        <f t="shared" si="1"/>
        <v>O-1 (Agent Sponsored)Study Subject</v>
      </c>
      <c r="B89" s="69" t="s">
        <v>5</v>
      </c>
      <c r="C89" s="56" t="s">
        <v>18</v>
      </c>
      <c r="D89" s="113" t="s">
        <v>139</v>
      </c>
      <c r="E89" s="57" t="s">
        <v>218</v>
      </c>
      <c r="F89" s="9" t="s">
        <v>262</v>
      </c>
      <c r="G89" s="9" t="s">
        <v>61</v>
      </c>
      <c r="H89" s="108" t="s">
        <v>190</v>
      </c>
      <c r="I89" s="104" t="s">
        <v>190</v>
      </c>
      <c r="J89" s="107" t="s">
        <v>190</v>
      </c>
      <c r="K89" s="47" t="s">
        <v>137</v>
      </c>
    </row>
    <row r="90" spans="1:11" s="15" customFormat="1" ht="210">
      <c r="A90" s="4" t="str">
        <f t="shared" si="1"/>
        <v>O-1 (Agent Sponsored)Independent Personal Services</v>
      </c>
      <c r="B90" s="69" t="s">
        <v>5</v>
      </c>
      <c r="C90" s="74" t="s">
        <v>19</v>
      </c>
      <c r="D90" s="9" t="s">
        <v>223</v>
      </c>
      <c r="E90" s="9" t="s">
        <v>220</v>
      </c>
      <c r="F90" s="9" t="s">
        <v>271</v>
      </c>
      <c r="G90" s="9" t="s">
        <v>248</v>
      </c>
      <c r="H90" s="9" t="s">
        <v>127</v>
      </c>
      <c r="I90" s="89" t="s">
        <v>189</v>
      </c>
      <c r="J90" s="93" t="s">
        <v>188</v>
      </c>
      <c r="K90" s="47" t="s">
        <v>138</v>
      </c>
    </row>
    <row r="91" spans="1:11" s="15" customFormat="1" ht="75.75" thickBot="1">
      <c r="A91" s="4" t="str">
        <f t="shared" si="1"/>
        <v>O-1 (Agent Sponsored)Royalties</v>
      </c>
      <c r="B91" s="70" t="s">
        <v>5</v>
      </c>
      <c r="C91" s="75" t="s">
        <v>106</v>
      </c>
      <c r="D91" s="24" t="s">
        <v>139</v>
      </c>
      <c r="E91" s="57" t="s">
        <v>218</v>
      </c>
      <c r="F91" s="9" t="s">
        <v>262</v>
      </c>
      <c r="G91" s="57" t="s">
        <v>232</v>
      </c>
      <c r="H91" s="123" t="s">
        <v>233</v>
      </c>
      <c r="I91" s="105" t="s">
        <v>190</v>
      </c>
      <c r="J91" s="109" t="s">
        <v>190</v>
      </c>
      <c r="K91" s="51" t="s">
        <v>136</v>
      </c>
    </row>
    <row r="92" spans="1:11" s="15" customFormat="1" ht="120">
      <c r="A92" s="3" t="str">
        <f t="shared" si="1"/>
        <v xml:space="preserve">P-1, P-2, P-3Travel Expense Reimbursement
</v>
      </c>
      <c r="B92" s="68" t="s">
        <v>6</v>
      </c>
      <c r="C92" s="53" t="s">
        <v>13</v>
      </c>
      <c r="D92" s="9" t="s">
        <v>224</v>
      </c>
      <c r="E92" s="9" t="s">
        <v>220</v>
      </c>
      <c r="F92" s="9" t="s">
        <v>272</v>
      </c>
      <c r="G92" s="71" t="s">
        <v>139</v>
      </c>
      <c r="H92" s="102" t="s">
        <v>190</v>
      </c>
      <c r="I92" s="102" t="s">
        <v>190</v>
      </c>
      <c r="J92" s="102" t="s">
        <v>190</v>
      </c>
      <c r="K92" s="40" t="s">
        <v>198</v>
      </c>
    </row>
    <row r="93" spans="1:11" s="15" customFormat="1" ht="60">
      <c r="A93" s="4" t="str">
        <f t="shared" si="1"/>
        <v>P-1, P-2, P-3Other Expense Reimbursement</v>
      </c>
      <c r="B93" s="69" t="s">
        <v>6</v>
      </c>
      <c r="C93" s="56" t="s">
        <v>14</v>
      </c>
      <c r="D93" s="9" t="s">
        <v>224</v>
      </c>
      <c r="E93" s="9" t="s">
        <v>219</v>
      </c>
      <c r="F93" s="57" t="s">
        <v>139</v>
      </c>
      <c r="G93" s="57" t="s">
        <v>45</v>
      </c>
      <c r="H93" s="9" t="s">
        <v>75</v>
      </c>
      <c r="I93" s="57" t="s">
        <v>139</v>
      </c>
      <c r="J93" s="57" t="s">
        <v>139</v>
      </c>
      <c r="K93" s="22" t="s">
        <v>198</v>
      </c>
    </row>
    <row r="94" spans="1:11" s="15" customFormat="1" ht="45">
      <c r="A94" s="4" t="str">
        <f t="shared" si="1"/>
        <v>P-1, P-2, P-3Living Expenses</v>
      </c>
      <c r="B94" s="69" t="s">
        <v>6</v>
      </c>
      <c r="C94" s="56" t="s">
        <v>11</v>
      </c>
      <c r="D94" s="73" t="s">
        <v>211</v>
      </c>
      <c r="E94" s="73" t="s">
        <v>211</v>
      </c>
      <c r="F94" s="73" t="s">
        <v>211</v>
      </c>
      <c r="G94" s="73" t="s">
        <v>211</v>
      </c>
      <c r="H94" s="113" t="s">
        <v>139</v>
      </c>
      <c r="I94" s="113" t="s">
        <v>139</v>
      </c>
      <c r="J94" s="113" t="s">
        <v>139</v>
      </c>
      <c r="K94" s="22" t="s">
        <v>198</v>
      </c>
    </row>
    <row r="95" spans="1:11" s="15" customFormat="1" ht="45">
      <c r="A95" s="4" t="str">
        <f t="shared" si="1"/>
        <v>P-1, P-2, P-3Honorarium</v>
      </c>
      <c r="B95" s="69" t="s">
        <v>6</v>
      </c>
      <c r="C95" s="56" t="s">
        <v>12</v>
      </c>
      <c r="D95" s="127" t="s">
        <v>214</v>
      </c>
      <c r="E95" s="127" t="s">
        <v>214</v>
      </c>
      <c r="F95" s="127" t="s">
        <v>214</v>
      </c>
      <c r="G95" s="127" t="s">
        <v>214</v>
      </c>
      <c r="H95" s="65" t="s">
        <v>213</v>
      </c>
      <c r="I95" s="110" t="s">
        <v>190</v>
      </c>
      <c r="J95" s="111" t="s">
        <v>190</v>
      </c>
      <c r="K95" s="47" t="s">
        <v>135</v>
      </c>
    </row>
    <row r="96" spans="1:11" s="15" customFormat="1" ht="105">
      <c r="A96" s="4" t="str">
        <f t="shared" si="1"/>
        <v>P-1, P-2, P-3Award (Cash or Non-cash)/Prize</v>
      </c>
      <c r="B96" s="69" t="s">
        <v>6</v>
      </c>
      <c r="C96" s="43" t="s">
        <v>206</v>
      </c>
      <c r="D96" s="9" t="s">
        <v>139</v>
      </c>
      <c r="E96" s="57" t="s">
        <v>218</v>
      </c>
      <c r="F96" s="9" t="s">
        <v>262</v>
      </c>
      <c r="G96" s="57" t="s">
        <v>208</v>
      </c>
      <c r="H96" s="9" t="s">
        <v>139</v>
      </c>
      <c r="I96" s="86" t="s">
        <v>182</v>
      </c>
      <c r="J96" s="9" t="s">
        <v>183</v>
      </c>
      <c r="K96" s="47" t="s">
        <v>136</v>
      </c>
    </row>
    <row r="97" spans="1:11" s="15" customFormat="1" ht="45">
      <c r="A97" s="4" t="str">
        <f t="shared" si="1"/>
        <v>P-1, P-2, P-3Participant stipend/Travel grant/Unsubstantiated allowances</v>
      </c>
      <c r="B97" s="69" t="s">
        <v>6</v>
      </c>
      <c r="C97" s="56" t="s">
        <v>125</v>
      </c>
      <c r="D97" s="72" t="s">
        <v>105</v>
      </c>
      <c r="E97" s="72" t="s">
        <v>105</v>
      </c>
      <c r="F97" s="72" t="s">
        <v>105</v>
      </c>
      <c r="G97" s="72" t="s">
        <v>105</v>
      </c>
      <c r="H97" s="113" t="s">
        <v>139</v>
      </c>
      <c r="I97" s="113" t="s">
        <v>139</v>
      </c>
      <c r="J97" s="113" t="s">
        <v>139</v>
      </c>
      <c r="K97" s="47" t="s">
        <v>136</v>
      </c>
    </row>
    <row r="98" spans="1:11" s="15" customFormat="1" ht="60">
      <c r="A98" s="4" t="str">
        <f t="shared" si="1"/>
        <v>P-1, P-2, P-3Study Subject</v>
      </c>
      <c r="B98" s="69" t="s">
        <v>6</v>
      </c>
      <c r="C98" s="56" t="s">
        <v>18</v>
      </c>
      <c r="D98" s="9" t="s">
        <v>139</v>
      </c>
      <c r="E98" s="57" t="s">
        <v>218</v>
      </c>
      <c r="F98" s="9" t="s">
        <v>262</v>
      </c>
      <c r="G98" s="9" t="s">
        <v>61</v>
      </c>
      <c r="H98" s="9" t="s">
        <v>139</v>
      </c>
      <c r="I98" s="104" t="s">
        <v>190</v>
      </c>
      <c r="J98" s="107" t="s">
        <v>190</v>
      </c>
      <c r="K98" s="47" t="s">
        <v>137</v>
      </c>
    </row>
    <row r="99" spans="1:11" s="15" customFormat="1" ht="255">
      <c r="A99" s="4" t="str">
        <f t="shared" si="1"/>
        <v>P-1, P-2, P-3Independent Personal Services</v>
      </c>
      <c r="B99" s="69" t="s">
        <v>6</v>
      </c>
      <c r="C99" s="74" t="s">
        <v>19</v>
      </c>
      <c r="D99" s="9" t="s">
        <v>224</v>
      </c>
      <c r="E99" s="9" t="s">
        <v>220</v>
      </c>
      <c r="F99" s="9" t="s">
        <v>272</v>
      </c>
      <c r="G99" s="9" t="s">
        <v>250</v>
      </c>
      <c r="H99" s="9" t="s">
        <v>191</v>
      </c>
      <c r="I99" s="89" t="s">
        <v>189</v>
      </c>
      <c r="J99" s="93" t="s">
        <v>188</v>
      </c>
      <c r="K99" s="47" t="s">
        <v>138</v>
      </c>
    </row>
    <row r="100" spans="1:11" s="15" customFormat="1" ht="75.75" thickBot="1">
      <c r="A100" s="4" t="str">
        <f t="shared" si="1"/>
        <v>P-1, P-2, P-3Royalties</v>
      </c>
      <c r="B100" s="70" t="s">
        <v>6</v>
      </c>
      <c r="C100" s="75" t="s">
        <v>106</v>
      </c>
      <c r="D100" s="24" t="s">
        <v>139</v>
      </c>
      <c r="E100" s="57" t="s">
        <v>218</v>
      </c>
      <c r="F100" s="9" t="s">
        <v>262</v>
      </c>
      <c r="G100" s="57" t="s">
        <v>232</v>
      </c>
      <c r="H100" s="123" t="s">
        <v>233</v>
      </c>
      <c r="I100" s="105" t="s">
        <v>190</v>
      </c>
      <c r="J100" s="109" t="s">
        <v>190</v>
      </c>
      <c r="K100" s="51" t="s">
        <v>136</v>
      </c>
    </row>
    <row r="101" spans="1:11" s="15" customFormat="1" ht="45">
      <c r="A101" s="3" t="str">
        <f t="shared" si="1"/>
        <v xml:space="preserve">ATravel Expense Reimbursement
</v>
      </c>
      <c r="B101" s="68" t="s">
        <v>16</v>
      </c>
      <c r="C101" s="53" t="s">
        <v>13</v>
      </c>
      <c r="D101" s="23" t="s">
        <v>87</v>
      </c>
      <c r="E101" s="54" t="s">
        <v>32</v>
      </c>
      <c r="F101" s="23" t="s">
        <v>90</v>
      </c>
      <c r="G101" s="23" t="s">
        <v>139</v>
      </c>
      <c r="H101" s="23" t="s">
        <v>89</v>
      </c>
      <c r="I101" s="102" t="s">
        <v>190</v>
      </c>
      <c r="J101" s="102" t="s">
        <v>190</v>
      </c>
      <c r="K101" s="40" t="s">
        <v>198</v>
      </c>
    </row>
    <row r="102" spans="1:11" s="15" customFormat="1" ht="45">
      <c r="A102" s="4" t="str">
        <f t="shared" si="1"/>
        <v>AOther Expense Reimbursement</v>
      </c>
      <c r="B102" s="69" t="s">
        <v>16</v>
      </c>
      <c r="C102" s="56" t="s">
        <v>14</v>
      </c>
      <c r="D102" s="9" t="s">
        <v>105</v>
      </c>
      <c r="E102" s="9" t="s">
        <v>32</v>
      </c>
      <c r="F102" s="57" t="s">
        <v>139</v>
      </c>
      <c r="G102" s="57" t="s">
        <v>45</v>
      </c>
      <c r="H102" s="9" t="s">
        <v>75</v>
      </c>
      <c r="I102" s="57" t="s">
        <v>139</v>
      </c>
      <c r="J102" s="57" t="s">
        <v>139</v>
      </c>
      <c r="K102" s="22" t="s">
        <v>198</v>
      </c>
    </row>
    <row r="103" spans="1:11" s="15" customFormat="1" ht="45">
      <c r="A103" s="4" t="str">
        <f t="shared" ref="A103:A118" si="2">CONCATENATE(B103,C103)</f>
        <v>ALiving Expenses</v>
      </c>
      <c r="B103" s="69" t="s">
        <v>16</v>
      </c>
      <c r="C103" s="56" t="s">
        <v>11</v>
      </c>
      <c r="D103" s="73" t="s">
        <v>211</v>
      </c>
      <c r="E103" s="73" t="s">
        <v>211</v>
      </c>
      <c r="F103" s="73" t="s">
        <v>211</v>
      </c>
      <c r="G103" s="73" t="s">
        <v>211</v>
      </c>
      <c r="H103" s="113" t="s">
        <v>139</v>
      </c>
      <c r="I103" s="113" t="s">
        <v>139</v>
      </c>
      <c r="J103" s="113" t="s">
        <v>139</v>
      </c>
      <c r="K103" s="22" t="s">
        <v>198</v>
      </c>
    </row>
    <row r="104" spans="1:11" s="15" customFormat="1" ht="60">
      <c r="A104" s="4" t="str">
        <f t="shared" si="2"/>
        <v>AHonorarium</v>
      </c>
      <c r="B104" s="69" t="s">
        <v>16</v>
      </c>
      <c r="C104" s="56" t="s">
        <v>12</v>
      </c>
      <c r="D104" s="9" t="s">
        <v>87</v>
      </c>
      <c r="E104" s="57" t="s">
        <v>34</v>
      </c>
      <c r="F104" s="9" t="s">
        <v>91</v>
      </c>
      <c r="G104" s="57" t="s">
        <v>92</v>
      </c>
      <c r="H104" s="9" t="s">
        <v>89</v>
      </c>
      <c r="I104" s="86" t="s">
        <v>139</v>
      </c>
      <c r="J104" s="21" t="s">
        <v>139</v>
      </c>
      <c r="K104" s="47" t="s">
        <v>135</v>
      </c>
    </row>
    <row r="105" spans="1:11" s="15" customFormat="1" ht="90.75" thickBot="1">
      <c r="A105" s="4" t="str">
        <f t="shared" si="2"/>
        <v>AAward (Cash or Non-cash)/Prize</v>
      </c>
      <c r="B105" s="69" t="s">
        <v>16</v>
      </c>
      <c r="C105" s="43" t="s">
        <v>206</v>
      </c>
      <c r="D105" s="9" t="s">
        <v>139</v>
      </c>
      <c r="E105" s="9" t="s">
        <v>32</v>
      </c>
      <c r="F105" s="9" t="s">
        <v>139</v>
      </c>
      <c r="G105" s="57" t="s">
        <v>238</v>
      </c>
      <c r="H105" s="9" t="s">
        <v>40</v>
      </c>
      <c r="I105" s="87" t="s">
        <v>149</v>
      </c>
      <c r="J105" s="21" t="s">
        <v>147</v>
      </c>
      <c r="K105" s="47" t="s">
        <v>136</v>
      </c>
    </row>
    <row r="106" spans="1:11" s="15" customFormat="1" ht="45">
      <c r="A106" s="4" t="str">
        <f t="shared" si="2"/>
        <v>AParticipant stipend/Travel grant/Unsubstantiated allowances</v>
      </c>
      <c r="B106" s="69" t="s">
        <v>16</v>
      </c>
      <c r="C106" s="56" t="s">
        <v>125</v>
      </c>
      <c r="D106" s="9" t="s">
        <v>87</v>
      </c>
      <c r="E106" s="57" t="s">
        <v>34</v>
      </c>
      <c r="F106" s="23" t="s">
        <v>139</v>
      </c>
      <c r="G106" s="57" t="s">
        <v>230</v>
      </c>
      <c r="H106" s="113" t="s">
        <v>139</v>
      </c>
      <c r="I106" s="87" t="s">
        <v>149</v>
      </c>
      <c r="J106" s="115" t="s">
        <v>196</v>
      </c>
      <c r="K106" s="47" t="s">
        <v>136</v>
      </c>
    </row>
    <row r="107" spans="1:11" s="15" customFormat="1" ht="60.75" thickBot="1">
      <c r="A107" s="4" t="str">
        <f t="shared" si="2"/>
        <v>AStudy Subject</v>
      </c>
      <c r="B107" s="69" t="s">
        <v>16</v>
      </c>
      <c r="C107" s="56" t="s">
        <v>18</v>
      </c>
      <c r="D107" s="113" t="s">
        <v>139</v>
      </c>
      <c r="E107" s="24" t="s">
        <v>32</v>
      </c>
      <c r="F107" s="113" t="s">
        <v>139</v>
      </c>
      <c r="G107" s="45" t="s">
        <v>41</v>
      </c>
      <c r="H107" s="108" t="s">
        <v>190</v>
      </c>
      <c r="I107" s="104" t="s">
        <v>190</v>
      </c>
      <c r="J107" s="107" t="s">
        <v>190</v>
      </c>
      <c r="K107" s="47" t="s">
        <v>137</v>
      </c>
    </row>
    <row r="108" spans="1:11" s="15" customFormat="1" ht="45">
      <c r="A108" s="4" t="str">
        <f>CONCATENATE(B108,C108)</f>
        <v>AIndependent Personal Services</v>
      </c>
      <c r="B108" s="69" t="s">
        <v>16</v>
      </c>
      <c r="C108" s="56" t="s">
        <v>19</v>
      </c>
      <c r="D108" s="9" t="s">
        <v>35</v>
      </c>
      <c r="E108" s="9" t="s">
        <v>35</v>
      </c>
      <c r="F108" s="9" t="s">
        <v>35</v>
      </c>
      <c r="G108" s="9" t="s">
        <v>93</v>
      </c>
      <c r="H108" s="57" t="s">
        <v>139</v>
      </c>
      <c r="I108" s="57" t="s">
        <v>139</v>
      </c>
      <c r="J108" s="57" t="s">
        <v>139</v>
      </c>
      <c r="K108" s="47" t="s">
        <v>138</v>
      </c>
    </row>
    <row r="109" spans="1:11" s="15" customFormat="1" ht="75.75" thickBot="1">
      <c r="A109" s="4" t="str">
        <f>CONCATENATE(B109,C109)</f>
        <v>ARoyalties</v>
      </c>
      <c r="B109" s="70" t="s">
        <v>16</v>
      </c>
      <c r="C109" s="59" t="s">
        <v>106</v>
      </c>
      <c r="D109" s="24" t="s">
        <v>139</v>
      </c>
      <c r="E109" s="24" t="s">
        <v>32</v>
      </c>
      <c r="F109" s="24" t="s">
        <v>139</v>
      </c>
      <c r="G109" s="57" t="s">
        <v>231</v>
      </c>
      <c r="H109" s="123" t="s">
        <v>233</v>
      </c>
      <c r="I109" s="105" t="s">
        <v>190</v>
      </c>
      <c r="J109" s="109" t="s">
        <v>190</v>
      </c>
      <c r="K109" s="51" t="s">
        <v>136</v>
      </c>
    </row>
    <row r="110" spans="1:11" s="15" customFormat="1" ht="45">
      <c r="A110" s="3" t="str">
        <f t="shared" si="2"/>
        <v xml:space="preserve">GTravel Expense Reimbursement
</v>
      </c>
      <c r="B110" s="68" t="s">
        <v>17</v>
      </c>
      <c r="C110" s="53" t="s">
        <v>13</v>
      </c>
      <c r="D110" s="23" t="s">
        <v>87</v>
      </c>
      <c r="E110" s="54" t="s">
        <v>32</v>
      </c>
      <c r="F110" s="23" t="s">
        <v>88</v>
      </c>
      <c r="G110" s="23" t="s">
        <v>139</v>
      </c>
      <c r="H110" s="23" t="s">
        <v>89</v>
      </c>
      <c r="I110" s="102" t="s">
        <v>190</v>
      </c>
      <c r="J110" s="102" t="s">
        <v>190</v>
      </c>
      <c r="K110" s="40" t="s">
        <v>198</v>
      </c>
    </row>
    <row r="111" spans="1:11" s="15" customFormat="1" ht="45">
      <c r="A111" s="4" t="str">
        <f t="shared" si="2"/>
        <v>GOther Expense Reimbursement</v>
      </c>
      <c r="B111" s="69" t="s">
        <v>17</v>
      </c>
      <c r="C111" s="56" t="s">
        <v>14</v>
      </c>
      <c r="D111" s="9" t="s">
        <v>105</v>
      </c>
      <c r="E111" s="9" t="s">
        <v>32</v>
      </c>
      <c r="F111" s="57" t="s">
        <v>139</v>
      </c>
      <c r="G111" s="57" t="s">
        <v>45</v>
      </c>
      <c r="H111" s="9" t="s">
        <v>75</v>
      </c>
      <c r="I111" s="57" t="s">
        <v>139</v>
      </c>
      <c r="J111" s="57" t="s">
        <v>139</v>
      </c>
      <c r="K111" s="22" t="s">
        <v>198</v>
      </c>
    </row>
    <row r="112" spans="1:11" s="15" customFormat="1" ht="45">
      <c r="A112" s="4" t="str">
        <f t="shared" si="2"/>
        <v>GLiving Expenses</v>
      </c>
      <c r="B112" s="69" t="s">
        <v>17</v>
      </c>
      <c r="C112" s="56" t="s">
        <v>11</v>
      </c>
      <c r="D112" s="73" t="s">
        <v>211</v>
      </c>
      <c r="E112" s="73" t="s">
        <v>211</v>
      </c>
      <c r="F112" s="73" t="s">
        <v>211</v>
      </c>
      <c r="G112" s="73" t="s">
        <v>211</v>
      </c>
      <c r="H112" s="113" t="s">
        <v>139</v>
      </c>
      <c r="I112" s="113" t="s">
        <v>139</v>
      </c>
      <c r="J112" s="113" t="s">
        <v>139</v>
      </c>
      <c r="K112" s="22" t="s">
        <v>198</v>
      </c>
    </row>
    <row r="113" spans="1:11" s="15" customFormat="1" ht="60">
      <c r="A113" s="4" t="str">
        <f t="shared" si="2"/>
        <v>GHonorarium</v>
      </c>
      <c r="B113" s="69" t="s">
        <v>17</v>
      </c>
      <c r="C113" s="56" t="s">
        <v>12</v>
      </c>
      <c r="D113" s="9" t="s">
        <v>87</v>
      </c>
      <c r="E113" s="57" t="s">
        <v>34</v>
      </c>
      <c r="F113" s="9" t="s">
        <v>91</v>
      </c>
      <c r="G113" s="57" t="s">
        <v>92</v>
      </c>
      <c r="H113" s="9" t="s">
        <v>89</v>
      </c>
      <c r="I113" s="86" t="s">
        <v>139</v>
      </c>
      <c r="J113" s="21" t="s">
        <v>139</v>
      </c>
      <c r="K113" s="47" t="s">
        <v>135</v>
      </c>
    </row>
    <row r="114" spans="1:11" s="15" customFormat="1" ht="90.75" thickBot="1">
      <c r="A114" s="4" t="str">
        <f t="shared" si="2"/>
        <v>GAward (Cash or Non-cash)/Prize</v>
      </c>
      <c r="B114" s="69" t="s">
        <v>17</v>
      </c>
      <c r="C114" s="43" t="s">
        <v>206</v>
      </c>
      <c r="D114" s="9" t="s">
        <v>139</v>
      </c>
      <c r="E114" s="9" t="s">
        <v>32</v>
      </c>
      <c r="F114" s="9" t="s">
        <v>139</v>
      </c>
      <c r="G114" s="57" t="s">
        <v>239</v>
      </c>
      <c r="H114" s="9" t="s">
        <v>40</v>
      </c>
      <c r="I114" s="87" t="s">
        <v>149</v>
      </c>
      <c r="J114" s="21" t="s">
        <v>147</v>
      </c>
      <c r="K114" s="47" t="s">
        <v>136</v>
      </c>
    </row>
    <row r="115" spans="1:11" s="15" customFormat="1" ht="45">
      <c r="A115" s="4" t="str">
        <f t="shared" si="2"/>
        <v>GParticipant stipend/Travel grant/Unsubstantiated allowances</v>
      </c>
      <c r="B115" s="69" t="s">
        <v>17</v>
      </c>
      <c r="C115" s="56" t="s">
        <v>125</v>
      </c>
      <c r="D115" s="9" t="s">
        <v>87</v>
      </c>
      <c r="E115" s="57" t="s">
        <v>34</v>
      </c>
      <c r="F115" s="23" t="s">
        <v>139</v>
      </c>
      <c r="G115" s="57" t="s">
        <v>230</v>
      </c>
      <c r="H115" s="113" t="s">
        <v>139</v>
      </c>
      <c r="I115" s="87" t="s">
        <v>149</v>
      </c>
      <c r="J115" s="115" t="s">
        <v>196</v>
      </c>
      <c r="K115" s="47" t="s">
        <v>136</v>
      </c>
    </row>
    <row r="116" spans="1:11" s="15" customFormat="1" ht="60.75" thickBot="1">
      <c r="A116" s="4" t="str">
        <f t="shared" si="2"/>
        <v>GStudy Subject</v>
      </c>
      <c r="B116" s="69" t="s">
        <v>17</v>
      </c>
      <c r="C116" s="56" t="s">
        <v>18</v>
      </c>
      <c r="D116" s="113" t="s">
        <v>139</v>
      </c>
      <c r="E116" s="24" t="s">
        <v>32</v>
      </c>
      <c r="F116" s="113" t="s">
        <v>139</v>
      </c>
      <c r="G116" s="45" t="s">
        <v>41</v>
      </c>
      <c r="H116" s="108" t="s">
        <v>190</v>
      </c>
      <c r="I116" s="104" t="s">
        <v>190</v>
      </c>
      <c r="J116" s="107" t="s">
        <v>190</v>
      </c>
      <c r="K116" s="47" t="s">
        <v>137</v>
      </c>
    </row>
    <row r="117" spans="1:11" s="15" customFormat="1" ht="45">
      <c r="A117" s="4" t="str">
        <f t="shared" si="2"/>
        <v>GIndependent Personal Services</v>
      </c>
      <c r="B117" s="69" t="s">
        <v>17</v>
      </c>
      <c r="C117" s="56" t="s">
        <v>19</v>
      </c>
      <c r="D117" s="9" t="s">
        <v>35</v>
      </c>
      <c r="E117" s="9" t="s">
        <v>35</v>
      </c>
      <c r="F117" s="9" t="s">
        <v>35</v>
      </c>
      <c r="G117" s="9" t="s">
        <v>94</v>
      </c>
      <c r="H117" s="57" t="s">
        <v>139</v>
      </c>
      <c r="I117" s="57" t="s">
        <v>139</v>
      </c>
      <c r="J117" s="57" t="s">
        <v>139</v>
      </c>
      <c r="K117" s="47" t="s">
        <v>138</v>
      </c>
    </row>
    <row r="118" spans="1:11" s="15" customFormat="1" ht="75.75" thickBot="1">
      <c r="A118" s="4" t="str">
        <f t="shared" si="2"/>
        <v>GRoyalties</v>
      </c>
      <c r="B118" s="70" t="s">
        <v>17</v>
      </c>
      <c r="C118" s="59" t="s">
        <v>106</v>
      </c>
      <c r="D118" s="24" t="s">
        <v>139</v>
      </c>
      <c r="E118" s="24" t="s">
        <v>32</v>
      </c>
      <c r="F118" s="24" t="s">
        <v>139</v>
      </c>
      <c r="G118" s="57" t="s">
        <v>231</v>
      </c>
      <c r="H118" s="123" t="s">
        <v>233</v>
      </c>
      <c r="I118" s="105" t="s">
        <v>190</v>
      </c>
      <c r="J118" s="109" t="s">
        <v>190</v>
      </c>
      <c r="K118" s="51" t="s">
        <v>136</v>
      </c>
    </row>
    <row r="119" spans="1:11" s="15" customFormat="1">
      <c r="A119" s="3"/>
      <c r="B119" s="68"/>
      <c r="C119" s="53"/>
      <c r="D119" s="23"/>
      <c r="E119" s="23"/>
      <c r="F119" s="23"/>
      <c r="G119" s="23"/>
      <c r="H119" s="23"/>
      <c r="I119" s="85"/>
      <c r="J119" s="32"/>
      <c r="K119" s="40"/>
    </row>
    <row r="120" spans="1:11" s="15" customFormat="1">
      <c r="A120" s="4"/>
      <c r="B120" s="69"/>
      <c r="C120" s="56"/>
      <c r="D120" s="57"/>
      <c r="E120" s="57"/>
      <c r="F120" s="57"/>
      <c r="G120" s="9"/>
      <c r="H120" s="9"/>
      <c r="I120" s="90"/>
      <c r="J120" s="46"/>
      <c r="K120" s="22"/>
    </row>
    <row r="121" spans="1:11" s="15" customFormat="1">
      <c r="A121" s="4"/>
      <c r="B121" s="69"/>
      <c r="C121" s="56"/>
      <c r="D121" s="45"/>
      <c r="E121" s="44"/>
      <c r="F121" s="57"/>
      <c r="G121" s="9"/>
      <c r="H121" s="9"/>
      <c r="I121" s="86"/>
      <c r="J121" s="114"/>
      <c r="K121" s="22"/>
    </row>
    <row r="122" spans="1:11" s="15" customFormat="1">
      <c r="A122" s="4"/>
      <c r="B122" s="69"/>
      <c r="C122" s="56"/>
      <c r="D122" s="9"/>
      <c r="E122" s="9"/>
      <c r="F122" s="9"/>
      <c r="G122" s="9"/>
      <c r="H122" s="9"/>
      <c r="I122" s="87"/>
      <c r="J122" s="46"/>
      <c r="K122" s="47"/>
    </row>
    <row r="123" spans="1:11" s="15" customFormat="1">
      <c r="A123" s="4"/>
      <c r="B123" s="69"/>
      <c r="C123" s="43"/>
      <c r="D123" s="9"/>
      <c r="E123" s="9"/>
      <c r="F123" s="9"/>
      <c r="G123" s="57"/>
      <c r="H123" s="9"/>
      <c r="I123" s="87"/>
      <c r="J123" s="33"/>
      <c r="K123" s="47"/>
    </row>
    <row r="124" spans="1:11" s="15" customFormat="1">
      <c r="A124" s="4"/>
      <c r="B124" s="69"/>
      <c r="C124" s="56"/>
      <c r="D124" s="9"/>
      <c r="E124" s="9"/>
      <c r="F124" s="57"/>
      <c r="G124" s="57"/>
      <c r="H124" s="9"/>
      <c r="I124" s="87"/>
      <c r="J124" s="33"/>
      <c r="K124" s="47"/>
    </row>
    <row r="125" spans="1:11" s="15" customFormat="1">
      <c r="A125" s="4"/>
      <c r="B125" s="69"/>
      <c r="C125" s="56"/>
      <c r="D125" s="113"/>
      <c r="E125" s="9"/>
      <c r="F125" s="113"/>
      <c r="G125" s="45"/>
      <c r="H125" s="108"/>
      <c r="I125" s="87"/>
      <c r="J125" s="33"/>
      <c r="K125" s="47"/>
    </row>
    <row r="126" spans="1:11" s="15" customFormat="1">
      <c r="A126" s="4"/>
      <c r="B126" s="69"/>
      <c r="C126" s="56"/>
      <c r="D126" s="9"/>
      <c r="E126" s="9"/>
      <c r="F126" s="9"/>
      <c r="G126" s="57"/>
      <c r="H126" s="57"/>
      <c r="I126" s="57"/>
      <c r="J126" s="57"/>
      <c r="K126" s="47"/>
    </row>
    <row r="127" spans="1:11" s="15" customFormat="1" ht="15.75" thickBot="1">
      <c r="A127" s="5"/>
      <c r="B127" s="70"/>
      <c r="C127" s="59"/>
      <c r="D127" s="24"/>
      <c r="E127" s="24"/>
      <c r="F127" s="24"/>
      <c r="G127" s="57"/>
      <c r="H127" s="123"/>
      <c r="I127" s="105"/>
      <c r="J127" s="109"/>
      <c r="K127" s="51"/>
    </row>
    <row r="128" spans="1:11" s="15" customFormat="1" ht="120">
      <c r="A128" s="3" t="str">
        <f t="shared" ref="A128:A136" si="3">CONCATENATE(B128,C128)</f>
        <v xml:space="preserve">ALL STATUSESTravel Expense Reimbursement
</v>
      </c>
      <c r="B128" s="68" t="s">
        <v>142</v>
      </c>
      <c r="C128" s="53" t="s">
        <v>13</v>
      </c>
      <c r="D128" s="23" t="s">
        <v>52</v>
      </c>
      <c r="E128" s="23" t="s">
        <v>33</v>
      </c>
      <c r="F128" s="23" t="s">
        <v>100</v>
      </c>
      <c r="G128" s="23" t="s">
        <v>95</v>
      </c>
      <c r="H128" s="95"/>
      <c r="I128" s="96"/>
      <c r="J128" s="97"/>
      <c r="K128" s="40" t="s">
        <v>198</v>
      </c>
    </row>
    <row r="129" spans="1:11" s="15" customFormat="1" ht="90">
      <c r="A129" s="4" t="str">
        <f t="shared" si="3"/>
        <v>ALL STATUSESOther Expense Reimbursement</v>
      </c>
      <c r="B129" s="69" t="s">
        <v>142</v>
      </c>
      <c r="C129" s="56" t="s">
        <v>14</v>
      </c>
      <c r="D129" s="57" t="s">
        <v>53</v>
      </c>
      <c r="E129" s="57" t="s">
        <v>34</v>
      </c>
      <c r="F129" s="57" t="s">
        <v>101</v>
      </c>
      <c r="G129" s="9" t="s">
        <v>45</v>
      </c>
      <c r="H129" s="98"/>
      <c r="I129" s="99"/>
      <c r="J129" s="100"/>
      <c r="K129" s="22" t="s">
        <v>198</v>
      </c>
    </row>
    <row r="130" spans="1:11" s="15" customFormat="1" ht="90">
      <c r="A130" s="4" t="str">
        <f t="shared" si="3"/>
        <v>ALL STATUSESLiving Expenses</v>
      </c>
      <c r="B130" s="69" t="s">
        <v>142</v>
      </c>
      <c r="C130" s="56" t="s">
        <v>11</v>
      </c>
      <c r="D130" s="9" t="s">
        <v>53</v>
      </c>
      <c r="E130" s="9" t="s">
        <v>33</v>
      </c>
      <c r="F130" s="57" t="s">
        <v>101</v>
      </c>
      <c r="G130" s="9" t="s">
        <v>103</v>
      </c>
      <c r="H130" s="98"/>
      <c r="I130" s="99"/>
      <c r="J130" s="100"/>
      <c r="K130" s="22" t="s">
        <v>198</v>
      </c>
    </row>
    <row r="131" spans="1:11" s="15" customFormat="1" ht="165">
      <c r="A131" s="4" t="str">
        <f t="shared" si="3"/>
        <v>ALL STATUSESHonorarium</v>
      </c>
      <c r="B131" s="69" t="s">
        <v>142</v>
      </c>
      <c r="C131" s="56" t="s">
        <v>12</v>
      </c>
      <c r="D131" s="9" t="s">
        <v>53</v>
      </c>
      <c r="E131" s="9" t="s">
        <v>33</v>
      </c>
      <c r="F131" s="9" t="s">
        <v>102</v>
      </c>
      <c r="G131" s="9" t="s">
        <v>96</v>
      </c>
      <c r="H131" s="98"/>
      <c r="I131" s="99"/>
      <c r="J131" s="100"/>
      <c r="K131" s="47" t="s">
        <v>135</v>
      </c>
    </row>
    <row r="132" spans="1:11" s="15" customFormat="1" ht="105">
      <c r="A132" s="4" t="str">
        <f t="shared" si="3"/>
        <v>ALL STATUSESAward (Cash or Non-cash)/Prize</v>
      </c>
      <c r="B132" s="69" t="s">
        <v>142</v>
      </c>
      <c r="C132" s="43" t="s">
        <v>206</v>
      </c>
      <c r="D132" s="9"/>
      <c r="E132" s="9" t="s">
        <v>34</v>
      </c>
      <c r="F132" s="9"/>
      <c r="G132" s="57" t="s">
        <v>240</v>
      </c>
      <c r="H132" s="98"/>
      <c r="I132" s="99"/>
      <c r="J132" s="100"/>
      <c r="K132" s="47" t="s">
        <v>136</v>
      </c>
    </row>
    <row r="133" spans="1:11" s="15" customFormat="1" ht="90">
      <c r="A133" s="4" t="str">
        <f t="shared" si="3"/>
        <v>ALL STATUSESParticipant stipend/Travel grant/Unsubstantiated allowances</v>
      </c>
      <c r="B133" s="69" t="s">
        <v>142</v>
      </c>
      <c r="C133" s="56" t="s">
        <v>125</v>
      </c>
      <c r="D133" s="9" t="s">
        <v>53</v>
      </c>
      <c r="E133" s="9" t="s">
        <v>34</v>
      </c>
      <c r="F133" s="57" t="s">
        <v>101</v>
      </c>
      <c r="G133" s="9" t="s">
        <v>97</v>
      </c>
      <c r="H133" s="98"/>
      <c r="I133" s="99"/>
      <c r="J133" s="100"/>
      <c r="K133" s="47" t="s">
        <v>136</v>
      </c>
    </row>
    <row r="134" spans="1:11" s="15" customFormat="1" ht="75">
      <c r="A134" s="4" t="str">
        <f t="shared" si="3"/>
        <v>ALL STATUSESStudy Subject</v>
      </c>
      <c r="B134" s="69" t="s">
        <v>142</v>
      </c>
      <c r="C134" s="56" t="s">
        <v>18</v>
      </c>
      <c r="D134" s="9"/>
      <c r="E134" s="9" t="s">
        <v>34</v>
      </c>
      <c r="F134" s="9"/>
      <c r="G134" s="9" t="s">
        <v>98</v>
      </c>
      <c r="H134" s="98"/>
      <c r="I134" s="99"/>
      <c r="J134" s="100"/>
      <c r="K134" s="47" t="s">
        <v>137</v>
      </c>
    </row>
    <row r="135" spans="1:11" s="15" customFormat="1" ht="75">
      <c r="A135" s="4" t="str">
        <f t="shared" si="3"/>
        <v>ALL STATUSESIndependent Personal Services</v>
      </c>
      <c r="B135" s="69" t="s">
        <v>142</v>
      </c>
      <c r="C135" s="56" t="s">
        <v>19</v>
      </c>
      <c r="D135" s="9" t="s">
        <v>35</v>
      </c>
      <c r="E135" s="9" t="s">
        <v>35</v>
      </c>
      <c r="F135" s="9" t="s">
        <v>35</v>
      </c>
      <c r="G135" s="9" t="s">
        <v>99</v>
      </c>
      <c r="H135" s="98"/>
      <c r="I135" s="99"/>
      <c r="J135" s="100"/>
      <c r="K135" s="47" t="s">
        <v>138</v>
      </c>
    </row>
    <row r="136" spans="1:11" s="15" customFormat="1" ht="15.75" thickBot="1">
      <c r="A136" s="5" t="str">
        <f t="shared" si="3"/>
        <v>ALL STATUSESRoyalties</v>
      </c>
      <c r="B136" s="70" t="s">
        <v>142</v>
      </c>
      <c r="C136" s="59" t="s">
        <v>106</v>
      </c>
      <c r="D136" s="24"/>
      <c r="E136" s="24"/>
      <c r="F136" s="24"/>
      <c r="G136" s="125"/>
      <c r="H136" s="101"/>
      <c r="I136" s="101"/>
      <c r="J136" s="101"/>
      <c r="K136" s="51" t="s">
        <v>136</v>
      </c>
    </row>
  </sheetData>
  <autoFilter ref="A1:K136"/>
  <hyperlinks>
    <hyperlink ref="K2" r:id="rId1" display="Non-Employee Reimbursement Form (NR)"/>
  </hyperlinks>
  <pageMargins left="0.7" right="0.7" top="0.75" bottom="0.75" header="0.3" footer="0.3"/>
  <pageSetup orientation="portrait" horizontalDpi="300" verticalDpi="300"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35"/>
  <sheetViews>
    <sheetView workbookViewId="0">
      <selection activeCell="L22" sqref="L22"/>
    </sheetView>
  </sheetViews>
  <sheetFormatPr defaultColWidth="8.7109375" defaultRowHeight="15"/>
  <cols>
    <col min="1" max="1" width="8.7109375" style="7" bestFit="1" customWidth="1"/>
    <col min="2" max="16384" width="8.7109375" style="7"/>
  </cols>
  <sheetData>
    <row r="1" spans="1:1">
      <c r="A1" s="10" t="s">
        <v>29</v>
      </c>
    </row>
    <row r="2" spans="1:1">
      <c r="A2" s="6" t="s">
        <v>206</v>
      </c>
    </row>
    <row r="3" spans="1:1">
      <c r="A3" s="6" t="s">
        <v>12</v>
      </c>
    </row>
    <row r="4" spans="1:1">
      <c r="A4" s="6" t="s">
        <v>19</v>
      </c>
    </row>
    <row r="5" spans="1:1">
      <c r="A5" s="6" t="s">
        <v>11</v>
      </c>
    </row>
    <row r="6" spans="1:1">
      <c r="A6" s="6" t="s">
        <v>14</v>
      </c>
    </row>
    <row r="7" spans="1:1">
      <c r="A7" s="6" t="s">
        <v>125</v>
      </c>
    </row>
    <row r="8" spans="1:1">
      <c r="A8" s="6" t="s">
        <v>106</v>
      </c>
    </row>
    <row r="9" spans="1:1">
      <c r="A9" s="6" t="s">
        <v>18</v>
      </c>
    </row>
    <row r="10" spans="1:1">
      <c r="A10" s="6" t="s">
        <v>13</v>
      </c>
    </row>
    <row r="12" spans="1:1">
      <c r="A12" s="11" t="s">
        <v>30</v>
      </c>
    </row>
    <row r="13" spans="1:1">
      <c r="A13" s="7" t="s">
        <v>142</v>
      </c>
    </row>
    <row r="14" spans="1:1">
      <c r="A14" s="6" t="s">
        <v>275</v>
      </c>
    </row>
    <row r="15" spans="1:1">
      <c r="A15" s="6" t="s">
        <v>276</v>
      </c>
    </row>
    <row r="16" spans="1:1">
      <c r="A16" s="6" t="s">
        <v>0</v>
      </c>
    </row>
    <row r="17" spans="1:1">
      <c r="A17" s="6" t="s">
        <v>273</v>
      </c>
    </row>
    <row r="18" spans="1:1">
      <c r="A18" s="6" t="s">
        <v>274</v>
      </c>
    </row>
    <row r="19" spans="1:1">
      <c r="A19" s="6" t="s">
        <v>1</v>
      </c>
    </row>
    <row r="20" spans="1:1">
      <c r="A20" s="6" t="s">
        <v>2</v>
      </c>
    </row>
    <row r="21" spans="1:1">
      <c r="A21" s="6" t="s">
        <v>3</v>
      </c>
    </row>
    <row r="22" spans="1:1">
      <c r="A22" s="6" t="s">
        <v>4</v>
      </c>
    </row>
    <row r="23" spans="1:1">
      <c r="A23" s="6" t="s">
        <v>5</v>
      </c>
    </row>
    <row r="24" spans="1:1">
      <c r="A24" s="6" t="s">
        <v>6</v>
      </c>
    </row>
    <row r="25" spans="1:1">
      <c r="A25" s="6" t="s">
        <v>16</v>
      </c>
    </row>
    <row r="26" spans="1:1">
      <c r="A26" s="6" t="s">
        <v>17</v>
      </c>
    </row>
    <row r="27" spans="1:1">
      <c r="A27" s="6"/>
    </row>
    <row r="30" spans="1:1">
      <c r="A30" s="11" t="s">
        <v>134</v>
      </c>
    </row>
    <row r="31" spans="1:1" ht="15.75" thickBot="1">
      <c r="A31" s="7" t="s">
        <v>135</v>
      </c>
    </row>
    <row r="32" spans="1:1">
      <c r="A32" s="40" t="s">
        <v>198</v>
      </c>
    </row>
    <row r="33" spans="1:1">
      <c r="A33" s="7" t="s">
        <v>136</v>
      </c>
    </row>
    <row r="34" spans="1:1">
      <c r="A34" s="7" t="s">
        <v>138</v>
      </c>
    </row>
    <row r="35" spans="1:1">
      <c r="A35" s="7" t="s">
        <v>137</v>
      </c>
    </row>
  </sheetData>
  <sortState ref="A2:A10">
    <sortCondition ref="A2:A10"/>
  </sortState>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4"/>
  <sheetViews>
    <sheetView workbookViewId="0">
      <selection activeCell="K19" sqref="K19"/>
    </sheetView>
  </sheetViews>
  <sheetFormatPr defaultRowHeight="15"/>
  <sheetData>
    <row r="1" spans="1:1" ht="15.75">
      <c r="A1" s="20" t="s">
        <v>114</v>
      </c>
    </row>
    <row r="2" spans="1:1">
      <c r="A2" t="s">
        <v>119</v>
      </c>
    </row>
    <row r="3" spans="1:1">
      <c r="A3" t="s">
        <v>120</v>
      </c>
    </row>
    <row r="4" spans="1:1">
      <c r="A4" t="s">
        <v>121</v>
      </c>
    </row>
    <row r="10" spans="1:1" ht="15.75">
      <c r="A10" s="20" t="s">
        <v>115</v>
      </c>
    </row>
    <row r="11" spans="1:1">
      <c r="A11" t="s">
        <v>117</v>
      </c>
    </row>
    <row r="12" spans="1:1">
      <c r="A12" t="s">
        <v>116</v>
      </c>
    </row>
    <row r="13" spans="1:1">
      <c r="A13" t="s">
        <v>118</v>
      </c>
    </row>
    <row r="22" spans="1:1" ht="15.75">
      <c r="A22" s="20" t="s">
        <v>122</v>
      </c>
    </row>
    <row r="23" spans="1:1">
      <c r="A23" t="s">
        <v>123</v>
      </c>
    </row>
    <row r="24" spans="1:1">
      <c r="A24" t="s">
        <v>124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Interactive</vt:lpstr>
      <vt:lpstr>VLOOKUP</vt:lpstr>
      <vt:lpstr>Data Validation for Dropdowns</vt:lpstr>
      <vt:lpstr>References</vt:lpstr>
    </vt:vector>
  </TitlesOfParts>
  <Company>University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Zafiratos</dc:creator>
  <cp:lastModifiedBy>Kendra Zafiratos</cp:lastModifiedBy>
  <cp:lastPrinted>2018-05-24T14:59:50Z</cp:lastPrinted>
  <dcterms:created xsi:type="dcterms:W3CDTF">2018-05-02T15:15:20Z</dcterms:created>
  <dcterms:modified xsi:type="dcterms:W3CDTF">2019-10-22T20:11:07Z</dcterms:modified>
</cp:coreProperties>
</file>